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dee76e5ed2d959/Documents/PCA/"/>
    </mc:Choice>
  </mc:AlternateContent>
  <xr:revisionPtr revIDLastSave="0" documentId="8_{D66937B2-F078-4508-B407-BBFCC6B29DFC}" xr6:coauthVersionLast="47" xr6:coauthVersionMax="47" xr10:uidLastSave="{00000000-0000-0000-0000-000000000000}"/>
  <bookViews>
    <workbookView xWindow="-120" yWindow="-120" windowWidth="29040" windowHeight="15720" activeTab="1" xr2:uid="{B431C227-63F0-4847-AA07-148BB388CE5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Sheet1!$A:$I,Sheet1!$1:$2</definedName>
    <definedName name="QB_COLUMN_290" localSheetId="1" hidden="1">Sheet1!$T$1</definedName>
    <definedName name="QB_COLUMN_76201" localSheetId="1" hidden="1">Sheet1!$J$2</definedName>
    <definedName name="QB_COLUMN_762010" localSheetId="1" hidden="1">Sheet1!$S$2</definedName>
    <definedName name="QB_COLUMN_76202" localSheetId="1" hidden="1">Sheet1!$K$2</definedName>
    <definedName name="QB_COLUMN_76203" localSheetId="1" hidden="1">Sheet1!$L$2</definedName>
    <definedName name="QB_COLUMN_76204" localSheetId="1" hidden="1">Sheet1!$M$2</definedName>
    <definedName name="QB_COLUMN_76205" localSheetId="1" hidden="1">Sheet1!$N$2</definedName>
    <definedName name="QB_COLUMN_76206" localSheetId="1" hidden="1">Sheet1!$O$2</definedName>
    <definedName name="QB_COLUMN_76207" localSheetId="1" hidden="1">Sheet1!$P$2</definedName>
    <definedName name="QB_COLUMN_76208" localSheetId="1" hidden="1">Sheet1!$Q$2</definedName>
    <definedName name="QB_COLUMN_76209" localSheetId="1" hidden="1">Sheet1!$R$2</definedName>
    <definedName name="QB_COLUMN_76300" localSheetId="1" hidden="1">Sheet1!$T$2</definedName>
    <definedName name="QB_DATA_0" localSheetId="1" hidden="1">Sheet1!$5:$5,Sheet1!$6:$6,Sheet1!$11:$11,Sheet1!$12:$12,Sheet1!$13:$13,Sheet1!$14:$14,Sheet1!$16:$16,Sheet1!$17:$17,Sheet1!$18:$18,Sheet1!$20:$20,Sheet1!$22:$22,Sheet1!$23:$23,Sheet1!$24:$24,Sheet1!$25:$25,Sheet1!$26:$26,Sheet1!$27:$27</definedName>
    <definedName name="QB_DATA_1" localSheetId="1" hidden="1">Sheet1!$30:$30,Sheet1!$31:$31,Sheet1!$33:$33,Sheet1!$35:$35,Sheet1!$36:$36,Sheet1!$37:$37,Sheet1!$38:$38,Sheet1!$39:$39,Sheet1!$43:$43,Sheet1!$44:$44,Sheet1!$45:$45,Sheet1!$47:$47,Sheet1!$48:$48,Sheet1!$49:$49,Sheet1!$50:$50,Sheet1!$51:$51</definedName>
    <definedName name="QB_DATA_2" localSheetId="1" hidden="1">Sheet1!$52:$52,Sheet1!$53:$53,Sheet1!$54:$54,Sheet1!$55:$55,Sheet1!$56:$56,Sheet1!$57:$57,Sheet1!$58:$58,Sheet1!$59:$59,Sheet1!$60:$60,Sheet1!$61:$61,Sheet1!$62:$62,Sheet1!$63:$63,Sheet1!$65:$65,Sheet1!$66:$66,Sheet1!$68:$68,Sheet1!$69:$69</definedName>
    <definedName name="QB_DATA_3" localSheetId="1" hidden="1">Sheet1!$70:$70,Sheet1!$72:$72,Sheet1!$74:$74,Sheet1!$75:$75,Sheet1!$76:$76,Sheet1!$78:$78,Sheet1!$81:$81,Sheet1!$86:$86,Sheet1!$87:$87,Sheet1!$89:$89,Sheet1!$90:$90,Sheet1!$92:$92,Sheet1!$93:$93,Sheet1!$95:$95,Sheet1!$96:$96,Sheet1!$97:$97</definedName>
    <definedName name="QB_DATA_4" localSheetId="1" hidden="1">Sheet1!$98:$98,Sheet1!$100:$100,Sheet1!$101:$101,Sheet1!$104:$104,Sheet1!$105:$105,Sheet1!$106:$106,Sheet1!$107:$107,Sheet1!$108:$108,Sheet1!$109:$109,Sheet1!$110:$110,Sheet1!$111:$111,Sheet1!$112:$112,Sheet1!$113:$113,Sheet1!$114:$114,Sheet1!$117:$117,Sheet1!$119:$119</definedName>
    <definedName name="QB_DATA_5" localSheetId="1" hidden="1">Sheet1!$120:$120,Sheet1!$121:$121,Sheet1!$123:$123,Sheet1!$124:$124,Sheet1!$125:$125,Sheet1!$126:$126,Sheet1!$127:$127,Sheet1!$130:$130,Sheet1!$131:$131,Sheet1!$132:$132,Sheet1!$134:$134,Sheet1!$135:$135,Sheet1!$137:$137,Sheet1!$140:$140,Sheet1!$141:$141,Sheet1!$143:$143</definedName>
    <definedName name="QB_DATA_6" localSheetId="1" hidden="1">Sheet1!$144:$144,Sheet1!$146:$146,Sheet1!$147:$147,Sheet1!$148:$148,Sheet1!$149:$149,Sheet1!$150:$150,Sheet1!$151:$151,Sheet1!$152:$152,Sheet1!$153:$153,Sheet1!$154:$154,Sheet1!$157:$157,Sheet1!$158:$158,Sheet1!$159:$159,Sheet1!$160:$160,Sheet1!$161:$161,Sheet1!$162:$162</definedName>
    <definedName name="QB_DATA_7" localSheetId="1" hidden="1">Sheet1!$164:$164,Sheet1!$165:$165,Sheet1!$167:$167,Sheet1!$168:$168,Sheet1!$169:$169,Sheet1!$170:$170,Sheet1!$171:$171,Sheet1!$172:$172,Sheet1!$173:$173,Sheet1!$174:$174,Sheet1!$175:$175,Sheet1!$178:$178,Sheet1!$179:$179,Sheet1!$180:$180,Sheet1!$181:$181,Sheet1!$182:$182</definedName>
    <definedName name="QB_DATA_8" localSheetId="1" hidden="1">Sheet1!$183:$183,Sheet1!$184:$184,Sheet1!$185:$185,Sheet1!$186:$186,Sheet1!$187:$187,Sheet1!$188:$188,Sheet1!$189:$189,Sheet1!$190:$190,Sheet1!$191:$191,Sheet1!$192:$192,Sheet1!$193:$193,Sheet1!$195:$195,Sheet1!$197:$197,Sheet1!$198:$198,Sheet1!$199:$199,Sheet1!$200:$200</definedName>
    <definedName name="QB_DATA_9" localSheetId="1" hidden="1">Sheet1!$203:$203,Sheet1!$204:$204,Sheet1!$205:$205,Sheet1!$207:$207,Sheet1!$209:$209,Sheet1!$210:$210,Sheet1!$211:$211,Sheet1!$213:$213,Sheet1!$218:$218,Sheet1!$220:$220,Sheet1!$221:$221,Sheet1!$222:$222,Sheet1!$226:$226</definedName>
    <definedName name="QB_FORMULA_0" localSheetId="1" hidden="1">Sheet1!$T$5,Sheet1!$T$6,Sheet1!$T$11,Sheet1!$T$12,Sheet1!$T$13,Sheet1!$T$14,Sheet1!$S$15,Sheet1!$T$15,Sheet1!$T$16,Sheet1!$T$17,Sheet1!$T$18,Sheet1!$S$19,Sheet1!$T$19,Sheet1!$T$20,Sheet1!$J$21,Sheet1!$K$21</definedName>
    <definedName name="QB_FORMULA_1" localSheetId="1" hidden="1">Sheet1!$L$21,Sheet1!$M$21,Sheet1!$N$21,Sheet1!$O$21,Sheet1!$P$21,Sheet1!$Q$21,Sheet1!$R$21,Sheet1!$S$21,Sheet1!$T$21,Sheet1!$T$22,Sheet1!$T$23,Sheet1!$T$24,Sheet1!$T$25,Sheet1!$T$26,Sheet1!$T$27,Sheet1!$J$28</definedName>
    <definedName name="QB_FORMULA_10" localSheetId="1" hidden="1">Sheet1!$S$83,Sheet1!$T$83,Sheet1!$T$86,Sheet1!$T$87,Sheet1!$S$88,Sheet1!$T$88,Sheet1!$T$89,Sheet1!$T$90,Sheet1!$T$92,Sheet1!$T$93,Sheet1!$J$94,Sheet1!$K$94,Sheet1!$L$94,Sheet1!$M$94,Sheet1!$N$94,Sheet1!$O$94</definedName>
    <definedName name="QB_FORMULA_11" localSheetId="1" hidden="1">Sheet1!$P$94,Sheet1!$Q$94,Sheet1!$R$94,Sheet1!$S$94,Sheet1!$T$94,Sheet1!$T$95,Sheet1!$T$96,Sheet1!$T$97,Sheet1!$T$98,Sheet1!$T$100,Sheet1!$T$101,Sheet1!$J$102,Sheet1!$K$102,Sheet1!$L$102,Sheet1!$M$102,Sheet1!$N$102</definedName>
    <definedName name="QB_FORMULA_12" localSheetId="1" hidden="1">Sheet1!$O$102,Sheet1!$P$102,Sheet1!$Q$102,Sheet1!$R$102,Sheet1!$S$102,Sheet1!$T$102,Sheet1!$T$104,Sheet1!$T$105,Sheet1!$T$106,Sheet1!$T$107,Sheet1!$T$108,Sheet1!$T$109,Sheet1!$T$110,Sheet1!$T$111,Sheet1!$T$112,Sheet1!$T$113</definedName>
    <definedName name="QB_FORMULA_13" localSheetId="1" hidden="1">Sheet1!$T$114,Sheet1!$J$115,Sheet1!$K$115,Sheet1!$L$115,Sheet1!$M$115,Sheet1!$N$115,Sheet1!$O$115,Sheet1!$P$115,Sheet1!$Q$115,Sheet1!$R$115,Sheet1!$S$115,Sheet1!$T$115,Sheet1!$T$117,Sheet1!$T$119,Sheet1!$T$120,Sheet1!$T$121</definedName>
    <definedName name="QB_FORMULA_14" localSheetId="1" hidden="1">Sheet1!$J$122,Sheet1!$K$122,Sheet1!$L$122,Sheet1!$M$122,Sheet1!$N$122,Sheet1!$O$122,Sheet1!$S$122,Sheet1!$T$122,Sheet1!$T$123,Sheet1!$T$124,Sheet1!$T$125,Sheet1!$T$126,Sheet1!$T$127,Sheet1!$J$128,Sheet1!$K$128,Sheet1!$L$128</definedName>
    <definedName name="QB_FORMULA_15" localSheetId="1" hidden="1">Sheet1!$M$128,Sheet1!$N$128,Sheet1!$O$128,Sheet1!$P$128,Sheet1!$Q$128,Sheet1!$R$128,Sheet1!$S$128,Sheet1!$T$128,Sheet1!$T$130,Sheet1!$T$131,Sheet1!$T$132,Sheet1!$T$134,Sheet1!$T$135,Sheet1!$J$136,Sheet1!$K$136,Sheet1!$L$136</definedName>
    <definedName name="QB_FORMULA_16" localSheetId="1" hidden="1">Sheet1!$M$136,Sheet1!$N$136,Sheet1!$O$136,Sheet1!$P$136,Sheet1!$Q$136,Sheet1!$R$136,Sheet1!$S$136,Sheet1!$T$136,Sheet1!$T$137,Sheet1!$J$138,Sheet1!$K$138,Sheet1!$L$138,Sheet1!$M$138,Sheet1!$N$138,Sheet1!$O$138,Sheet1!$P$138</definedName>
    <definedName name="QB_FORMULA_17" localSheetId="1" hidden="1">Sheet1!$Q$138,Sheet1!$R$138,Sheet1!$S$138,Sheet1!$T$138,Sheet1!$T$140,Sheet1!$T$141,Sheet1!$T$143,Sheet1!$T$144,Sheet1!$J$145,Sheet1!$K$145,Sheet1!$L$145,Sheet1!$M$145,Sheet1!$N$145,Sheet1!$O$145,Sheet1!$P$145,Sheet1!$Q$145</definedName>
    <definedName name="QB_FORMULA_18" localSheetId="1" hidden="1">Sheet1!$R$145,Sheet1!$S$145,Sheet1!$T$145,Sheet1!$T$146,Sheet1!$T$147,Sheet1!$T$148,Sheet1!$T$149,Sheet1!$T$150,Sheet1!$T$151,Sheet1!$T$152,Sheet1!$T$153,Sheet1!$T$154,Sheet1!$J$155,Sheet1!$K$155,Sheet1!$L$155,Sheet1!$M$155</definedName>
    <definedName name="QB_FORMULA_19" localSheetId="1" hidden="1">Sheet1!$N$155,Sheet1!$O$155,Sheet1!$P$155,Sheet1!$Q$155,Sheet1!$R$155,Sheet1!$S$155,Sheet1!$T$155,Sheet1!$T$157,Sheet1!$T$158,Sheet1!$T$159,Sheet1!$T$160,Sheet1!$T$161,Sheet1!$T$162,Sheet1!$T$164,Sheet1!$T$165,Sheet1!$J$166</definedName>
    <definedName name="QB_FORMULA_2" localSheetId="1" hidden="1">Sheet1!$K$28,Sheet1!$L$28,Sheet1!$M$28,Sheet1!$N$28,Sheet1!$O$28,Sheet1!$P$28,Sheet1!$Q$28,Sheet1!$R$28,Sheet1!$S$28,Sheet1!$T$28,Sheet1!$T$30,Sheet1!$T$31,Sheet1!$S$32,Sheet1!$T$32,Sheet1!$T$33,Sheet1!$T$35</definedName>
    <definedName name="QB_FORMULA_20" localSheetId="1" hidden="1">Sheet1!$K$166,Sheet1!$L$166,Sheet1!$M$166,Sheet1!$N$166,Sheet1!$O$166,Sheet1!$P$166,Sheet1!$Q$166,Sheet1!$R$166,Sheet1!$S$166,Sheet1!$T$166,Sheet1!$T$167,Sheet1!$T$168,Sheet1!$T$169,Sheet1!$T$170,Sheet1!$T$171,Sheet1!$T$172</definedName>
    <definedName name="QB_FORMULA_21" localSheetId="1" hidden="1">Sheet1!$T$173,Sheet1!$T$174,Sheet1!$T$175,Sheet1!$J$176,Sheet1!$K$176,Sheet1!$L$176,Sheet1!$M$176,Sheet1!$N$176,Sheet1!$O$176,Sheet1!$P$176,Sheet1!$Q$176,Sheet1!$R$176,Sheet1!$S$176,Sheet1!$T$176,Sheet1!$T$178,Sheet1!$T$179</definedName>
    <definedName name="QB_FORMULA_22" localSheetId="1" hidden="1">Sheet1!$T$180,Sheet1!$T$181,Sheet1!$T$182,Sheet1!$T$183,Sheet1!$T$184,Sheet1!$T$185,Sheet1!$T$186,Sheet1!$T$187,Sheet1!$T$188,Sheet1!$T$189,Sheet1!$T$190,Sheet1!$T$191,Sheet1!$T$192,Sheet1!$T$193,Sheet1!$J$194,Sheet1!$K$194</definedName>
    <definedName name="QB_FORMULA_23" localSheetId="1" hidden="1">Sheet1!$L$194,Sheet1!$M$194,Sheet1!$N$194,Sheet1!$O$194,Sheet1!$P$194,Sheet1!$Q$194,Sheet1!$R$194,Sheet1!$S$194,Sheet1!$T$194,Sheet1!$T$195,Sheet1!$T$197,Sheet1!$T$198,Sheet1!$T$199,Sheet1!$T$200,Sheet1!$J$201,Sheet1!$K$201</definedName>
    <definedName name="QB_FORMULA_24" localSheetId="1" hidden="1">Sheet1!$L$201,Sheet1!$M$201,Sheet1!$N$201,Sheet1!$O$201,Sheet1!$P$201,Sheet1!$Q$201,Sheet1!$R$201,Sheet1!$S$201,Sheet1!$T$201,Sheet1!$T$203,Sheet1!$T$204,Sheet1!$T$205,Sheet1!$J$206,Sheet1!$K$206,Sheet1!$L$206,Sheet1!$M$206</definedName>
    <definedName name="QB_FORMULA_25" localSheetId="1" hidden="1">Sheet1!$N$206,Sheet1!$O$206,Sheet1!$P$206,Sheet1!$Q$206,Sheet1!$R$206,Sheet1!$S$206,Sheet1!$T$206,Sheet1!$T$207,Sheet1!$T$209,Sheet1!$T$210,Sheet1!$T$211,Sheet1!$S$212,Sheet1!$T$212,Sheet1!$T$213,Sheet1!$J$214,Sheet1!$K$214</definedName>
    <definedName name="QB_FORMULA_26" localSheetId="1" hidden="1">Sheet1!$L$214,Sheet1!$M$214,Sheet1!$N$214,Sheet1!$O$214,Sheet1!$P$214,Sheet1!$Q$214,Sheet1!$R$214,Sheet1!$S$214,Sheet1!$T$214,Sheet1!$J$215,Sheet1!$K$215,Sheet1!$L$215,Sheet1!$M$215,Sheet1!$N$215,Sheet1!$O$215,Sheet1!$P$215</definedName>
    <definedName name="QB_FORMULA_27" localSheetId="1" hidden="1">Sheet1!$Q$215,Sheet1!$R$215,Sheet1!$S$215,Sheet1!$T$215,Sheet1!$T$218,Sheet1!$T$220,Sheet1!$T$221,Sheet1!$T$222,Sheet1!$S$223,Sheet1!$T$223,Sheet1!$S$224,Sheet1!$T$224,Sheet1!$T$226,Sheet1!$S$227,Sheet1!$T$227,Sheet1!$S$228</definedName>
    <definedName name="QB_FORMULA_28" localSheetId="1" hidden="1">Sheet1!$T$228,Sheet1!$J$229,Sheet1!$K$229,Sheet1!$L$229,Sheet1!$M$229,Sheet1!$N$229,Sheet1!$O$229,Sheet1!$P$229,Sheet1!$Q$229,Sheet1!$R$229,Sheet1!$S$229,Sheet1!$T$229</definedName>
    <definedName name="QB_FORMULA_3" localSheetId="1" hidden="1">Sheet1!$T$36,Sheet1!$T$37,Sheet1!$T$38,Sheet1!$T$39,Sheet1!$J$40,Sheet1!$K$40,Sheet1!$L$40,Sheet1!$M$40,Sheet1!$N$40,Sheet1!$O$40,Sheet1!$P$40,Sheet1!$Q$40,Sheet1!$R$40,Sheet1!$S$40,Sheet1!$T$40,Sheet1!$T$43</definedName>
    <definedName name="QB_FORMULA_4" localSheetId="1" hidden="1">Sheet1!$T$44,Sheet1!$T$45,Sheet1!$J$46,Sheet1!$K$46,Sheet1!$L$46,Sheet1!$M$46,Sheet1!$N$46,Sheet1!$O$46,Sheet1!$P$46,Sheet1!$Q$46,Sheet1!$R$46,Sheet1!$S$46,Sheet1!$T$46,Sheet1!$T$47,Sheet1!$T$48,Sheet1!$T$49</definedName>
    <definedName name="QB_FORMULA_5" localSheetId="1" hidden="1">Sheet1!$T$50,Sheet1!$T$51,Sheet1!$T$52,Sheet1!$T$53,Sheet1!$T$54,Sheet1!$T$55,Sheet1!$T$56,Sheet1!$T$57,Sheet1!$T$58,Sheet1!$T$59,Sheet1!$T$60,Sheet1!$T$61,Sheet1!$T$62,Sheet1!$T$63,Sheet1!$T$65,Sheet1!$T$66</definedName>
    <definedName name="QB_FORMULA_6" localSheetId="1" hidden="1">Sheet1!$J$67,Sheet1!$K$67,Sheet1!$L$67,Sheet1!$M$67,Sheet1!$N$67,Sheet1!$O$67,Sheet1!$P$67,Sheet1!$Q$67,Sheet1!$R$67,Sheet1!$S$67,Sheet1!$T$67,Sheet1!$T$68,Sheet1!$T$69,Sheet1!$T$70,Sheet1!$J$71,Sheet1!$K$71</definedName>
    <definedName name="QB_FORMULA_7" localSheetId="1" hidden="1">Sheet1!$L$71,Sheet1!$M$71,Sheet1!$N$71,Sheet1!$O$71,Sheet1!$P$71,Sheet1!$Q$71,Sheet1!$R$71,Sheet1!$S$71,Sheet1!$T$71,Sheet1!$T$72,Sheet1!$T$74,Sheet1!$T$75,Sheet1!$T$76,Sheet1!$J$77,Sheet1!$K$77,Sheet1!$L$77</definedName>
    <definedName name="QB_FORMULA_8" localSheetId="1" hidden="1">Sheet1!$M$77,Sheet1!$N$77,Sheet1!$O$77,Sheet1!$P$77,Sheet1!$Q$77,Sheet1!$R$77,Sheet1!$S$77,Sheet1!$T$77,Sheet1!$T$78,Sheet1!$J$79,Sheet1!$K$79,Sheet1!$L$79,Sheet1!$M$79,Sheet1!$N$79,Sheet1!$O$79,Sheet1!$P$79</definedName>
    <definedName name="QB_FORMULA_9" localSheetId="1" hidden="1">Sheet1!$Q$79,Sheet1!$R$79,Sheet1!$S$79,Sheet1!$T$79,Sheet1!$T$81,Sheet1!$S$82,Sheet1!$T$82,Sheet1!$J$83,Sheet1!$K$83,Sheet1!$L$83,Sheet1!$M$83,Sheet1!$N$83,Sheet1!$O$83,Sheet1!$P$83,Sheet1!$Q$83,Sheet1!$R$83</definedName>
    <definedName name="QB_ROW_100250" localSheetId="1" hidden="1">Sheet1!$F$192</definedName>
    <definedName name="QB_ROW_101250" localSheetId="1" hidden="1">Sheet1!$F$69</definedName>
    <definedName name="QB_ROW_102260" localSheetId="1" hidden="1">Sheet1!$G$43</definedName>
    <definedName name="QB_ROW_103250" localSheetId="1" hidden="1">Sheet1!$F$58</definedName>
    <definedName name="QB_ROW_104250" localSheetId="1" hidden="1">Sheet1!$F$171</definedName>
    <definedName name="QB_ROW_105050" localSheetId="1" hidden="1">Sheet1!$F$8</definedName>
    <definedName name="QB_ROW_105260" localSheetId="1" hidden="1">Sheet1!$G$20</definedName>
    <definedName name="QB_ROW_105350" localSheetId="1" hidden="1">Sheet1!$F$21</definedName>
    <definedName name="QB_ROW_106250" localSheetId="1" hidden="1">Sheet1!$F$153</definedName>
    <definedName name="QB_ROW_107250" localSheetId="1" hidden="1">Sheet1!$F$112</definedName>
    <definedName name="QB_ROW_108250" localSheetId="1" hidden="1">Sheet1!$F$146</definedName>
    <definedName name="QB_ROW_110250" localSheetId="1" hidden="1">Sheet1!$F$181</definedName>
    <definedName name="QB_ROW_111250" localSheetId="1" hidden="1">Sheet1!$F$172</definedName>
    <definedName name="QB_ROW_112250" localSheetId="1" hidden="1">Sheet1!$F$123</definedName>
    <definedName name="QB_ROW_114240" localSheetId="1" hidden="1">Sheet1!$E$72</definedName>
    <definedName name="QB_ROW_115250" localSheetId="1" hidden="1">Sheet1!$F$173</definedName>
    <definedName name="QB_ROW_116250" localSheetId="1" hidden="1">Sheet1!$F$24</definedName>
    <definedName name="QB_ROW_117250" localSheetId="1" hidden="1">Sheet1!$F$61</definedName>
    <definedName name="QB_ROW_118250" localSheetId="1" hidden="1">Sheet1!$F$56</definedName>
    <definedName name="QB_ROW_119250" localSheetId="1" hidden="1">Sheet1!$F$159</definedName>
    <definedName name="QB_ROW_120250" localSheetId="1" hidden="1">Sheet1!$F$62</definedName>
    <definedName name="QB_ROW_12040" localSheetId="1" hidden="1">Sheet1!$E$7</definedName>
    <definedName name="QB_ROW_121250" localSheetId="1" hidden="1">Sheet1!$F$55</definedName>
    <definedName name="QB_ROW_122250" localSheetId="1" hidden="1">Sheet1!$F$57</definedName>
    <definedName name="QB_ROW_12250" localSheetId="1" hidden="1">Sheet1!$F$27</definedName>
    <definedName name="QB_ROW_12340" localSheetId="1" hidden="1">Sheet1!$E$28</definedName>
    <definedName name="QB_ROW_124250" localSheetId="1" hidden="1">Sheet1!$F$38</definedName>
    <definedName name="QB_ROW_127250" localSheetId="1" hidden="1">Sheet1!$F$199</definedName>
    <definedName name="QB_ROW_129240" localSheetId="1" hidden="1">Sheet1!$E$213</definedName>
    <definedName name="QB_ROW_130250" localSheetId="1" hidden="1">Sheet1!$F$126</definedName>
    <definedName name="QB_ROW_131250" localSheetId="1" hidden="1">Sheet1!$F$113</definedName>
    <definedName name="QB_ROW_13250" localSheetId="1" hidden="1">Sheet1!$F$23</definedName>
    <definedName name="QB_ROW_133250" localSheetId="1" hidden="1">Sheet1!$F$168</definedName>
    <definedName name="QB_ROW_134250" localSheetId="1" hidden="1">Sheet1!$F$54</definedName>
    <definedName name="QB_ROW_135250" localSheetId="1" hidden="1">Sheet1!$F$36</definedName>
    <definedName name="QB_ROW_138250" localSheetId="1" hidden="1">Sheet1!$F$35</definedName>
    <definedName name="QB_ROW_140250" localSheetId="1" hidden="1">Sheet1!$F$140</definedName>
    <definedName name="QB_ROW_141250" localSheetId="1" hidden="1">Sheet1!$F$174</definedName>
    <definedName name="QB_ROW_14250" localSheetId="1" hidden="1">Sheet1!$F$25</definedName>
    <definedName name="QB_ROW_143050" localSheetId="1" hidden="1">Sheet1!$F$163</definedName>
    <definedName name="QB_ROW_143260" localSheetId="1" hidden="1">Sheet1!$G$165</definedName>
    <definedName name="QB_ROW_143350" localSheetId="1" hidden="1">Sheet1!$F$166</definedName>
    <definedName name="QB_ROW_144250" localSheetId="1" hidden="1">Sheet1!$F$157</definedName>
    <definedName name="QB_ROW_145250" localSheetId="1" hidden="1">Sheet1!$F$180</definedName>
    <definedName name="QB_ROW_151250" localSheetId="1" hidden="1">Sheet1!$F$204</definedName>
    <definedName name="QB_ROW_15250" localSheetId="1" hidden="1">Sheet1!$F$26</definedName>
    <definedName name="QB_ROW_154250" localSheetId="1" hidden="1">Sheet1!$F$203</definedName>
    <definedName name="QB_ROW_158240" localSheetId="1" hidden="1">Sheet1!$E$98</definedName>
    <definedName name="QB_ROW_159250" localSheetId="1" hidden="1">Sheet1!$F$50</definedName>
    <definedName name="QB_ROW_160250" localSheetId="1" hidden="1">Sheet1!$F$107</definedName>
    <definedName name="QB_ROW_16040" localSheetId="1" hidden="1">Sheet1!$E$29</definedName>
    <definedName name="QB_ROW_161250" localSheetId="1" hidden="1">Sheet1!$F$106</definedName>
    <definedName name="QB_ROW_162250" localSheetId="1" hidden="1">Sheet1!$F$105</definedName>
    <definedName name="QB_ROW_16250" localSheetId="1" hidden="1">Sheet1!$F$31</definedName>
    <definedName name="QB_ROW_16340" localSheetId="1" hidden="1">Sheet1!$E$32</definedName>
    <definedName name="QB_ROW_165240" localSheetId="1" hidden="1">Sheet1!$E$97</definedName>
    <definedName name="QB_ROW_169240" localSheetId="1" hidden="1">Sheet1!$E$96</definedName>
    <definedName name="QB_ROW_171240" localSheetId="1" hidden="1">Sheet1!$E$6</definedName>
    <definedName name="QB_ROW_17250" localSheetId="1" hidden="1">Sheet1!$F$30</definedName>
    <definedName name="QB_ROW_174260" localSheetId="1" hidden="1">Sheet1!$G$65</definedName>
    <definedName name="QB_ROW_175240" localSheetId="1" hidden="1">Sheet1!$E$95</definedName>
    <definedName name="QB_ROW_176040" localSheetId="1" hidden="1">Sheet1!$E$91</definedName>
    <definedName name="QB_ROW_176250" localSheetId="1" hidden="1">Sheet1!$F$93</definedName>
    <definedName name="QB_ROW_176340" localSheetId="1" hidden="1">Sheet1!$E$94</definedName>
    <definedName name="QB_ROW_177250" localSheetId="1" hidden="1">Sheet1!$F$92</definedName>
    <definedName name="QB_ROW_178240" localSheetId="1" hidden="1">Sheet1!$E$90</definedName>
    <definedName name="QB_ROW_179240" localSheetId="1" hidden="1">Sheet1!$E$89</definedName>
    <definedName name="QB_ROW_181250" localSheetId="1" hidden="1">Sheet1!$F$49</definedName>
    <definedName name="QB_ROW_182030" localSheetId="1" hidden="1">Sheet1!$D$219</definedName>
    <definedName name="QB_ROW_182240" localSheetId="1" hidden="1">Sheet1!$E$222</definedName>
    <definedName name="QB_ROW_182330" localSheetId="1" hidden="1">Sheet1!$D$223</definedName>
    <definedName name="QB_ROW_18240" localSheetId="1" hidden="1">Sheet1!$E$33</definedName>
    <definedName name="QB_ROW_18301" localSheetId="1" hidden="1">Sheet1!$A$229</definedName>
    <definedName name="QB_ROW_183240" localSheetId="1" hidden="1">Sheet1!$E$221</definedName>
    <definedName name="QB_ROW_184240" localSheetId="1" hidden="1">Sheet1!$E$220</definedName>
    <definedName name="QB_ROW_185240" localSheetId="1" hidden="1">Sheet1!$E$5</definedName>
    <definedName name="QB_ROW_186230" localSheetId="1" hidden="1">Sheet1!$D$218</definedName>
    <definedName name="QB_ROW_188250" localSheetId="1" hidden="1">Sheet1!$F$48</definedName>
    <definedName name="QB_ROW_189250" localSheetId="1" hidden="1">Sheet1!$F$47</definedName>
    <definedName name="QB_ROW_19011" localSheetId="1" hidden="1">Sheet1!$B$3</definedName>
    <definedName name="QB_ROW_190250" localSheetId="1" hidden="1">Sheet1!$F$104</definedName>
    <definedName name="QB_ROW_192250" localSheetId="1" hidden="1">Sheet1!$F$22</definedName>
    <definedName name="QB_ROW_193060" localSheetId="1" hidden="1">Sheet1!$G$9</definedName>
    <definedName name="QB_ROW_19311" localSheetId="1" hidden="1">Sheet1!$B$215</definedName>
    <definedName name="QB_ROW_193270" localSheetId="1" hidden="1">Sheet1!$H$18</definedName>
    <definedName name="QB_ROW_193360" localSheetId="1" hidden="1">Sheet1!$G$19</definedName>
    <definedName name="QB_ROW_194260" localSheetId="1" hidden="1">Sheet1!$G$143</definedName>
    <definedName name="QB_ROW_195260" localSheetId="1" hidden="1">Sheet1!$G$134</definedName>
    <definedName name="QB_ROW_196250" localSheetId="1" hidden="1">Sheet1!$F$179</definedName>
    <definedName name="QB_ROW_197250" localSheetId="1" hidden="1">Sheet1!$F$178</definedName>
    <definedName name="QB_ROW_198250" localSheetId="1" hidden="1">Sheet1!$F$117</definedName>
    <definedName name="QB_ROW_199270" localSheetId="1" hidden="1">Sheet1!$H$17</definedName>
    <definedName name="QB_ROW_200250" localSheetId="1" hidden="1">Sheet1!$F$197</definedName>
    <definedName name="QB_ROW_20031" localSheetId="1" hidden="1">Sheet1!$D$4</definedName>
    <definedName name="QB_ROW_20040" localSheetId="1" hidden="1">Sheet1!$E$34</definedName>
    <definedName name="QB_ROW_201260" localSheetId="1" hidden="1">Sheet1!$G$164</definedName>
    <definedName name="QB_ROW_202280" localSheetId="1" hidden="1">Sheet1!$I$13</definedName>
    <definedName name="QB_ROW_20250" localSheetId="1" hidden="1">Sheet1!$F$39</definedName>
    <definedName name="QB_ROW_203270" localSheetId="1" hidden="1">Sheet1!$H$16</definedName>
    <definedName name="QB_ROW_20331" localSheetId="1" hidden="1">Sheet1!$D$79</definedName>
    <definedName name="QB_ROW_20340" localSheetId="1" hidden="1">Sheet1!$E$40</definedName>
    <definedName name="QB_ROW_205240" localSheetId="1" hidden="1">Sheet1!$E$81</definedName>
    <definedName name="QB_ROW_206040" localSheetId="1" hidden="1">Sheet1!$E$85</definedName>
    <definedName name="QB_ROW_206250" localSheetId="1" hidden="1">Sheet1!$F$87</definedName>
    <definedName name="QB_ROW_206340" localSheetId="1" hidden="1">Sheet1!$E$88</definedName>
    <definedName name="QB_ROW_207070" localSheetId="1" hidden="1">Sheet1!$H$10</definedName>
    <definedName name="QB_ROW_207280" localSheetId="1" hidden="1">Sheet1!$I$14</definedName>
    <definedName name="QB_ROW_207370" localSheetId="1" hidden="1">Sheet1!$H$15</definedName>
    <definedName name="QB_ROW_208250" localSheetId="1" hidden="1">Sheet1!$F$86</definedName>
    <definedName name="QB_ROW_209260" localSheetId="1" hidden="1">Sheet1!$G$44</definedName>
    <definedName name="QB_ROW_210050" localSheetId="1" hidden="1">Sheet1!$F$42</definedName>
    <definedName name="QB_ROW_210260" localSheetId="1" hidden="1">Sheet1!$G$45</definedName>
    <definedName name="QB_ROW_21031" localSheetId="1" hidden="1">Sheet1!$D$84</definedName>
    <definedName name="QB_ROW_210350" localSheetId="1" hidden="1">Sheet1!$F$46</definedName>
    <definedName name="QB_ROW_211280" localSheetId="1" hidden="1">Sheet1!$I$12</definedName>
    <definedName name="QB_ROW_212280" localSheetId="1" hidden="1">Sheet1!$I$11</definedName>
    <definedName name="QB_ROW_21250" localSheetId="1" hidden="1">Sheet1!$F$37</definedName>
    <definedName name="QB_ROW_21331" localSheetId="1" hidden="1">Sheet1!$D$214</definedName>
    <definedName name="QB_ROW_22011" localSheetId="1" hidden="1">Sheet1!$B$216</definedName>
    <definedName name="QB_ROW_22040" localSheetId="1" hidden="1">Sheet1!$E$41</definedName>
    <definedName name="QB_ROW_22250" localSheetId="1" hidden="1">Sheet1!$F$70</definedName>
    <definedName name="QB_ROW_22311" localSheetId="1" hidden="1">Sheet1!$B$228</definedName>
    <definedName name="QB_ROW_22340" localSheetId="1" hidden="1">Sheet1!$E$71</definedName>
    <definedName name="QB_ROW_23021" localSheetId="1" hidden="1">Sheet1!$C$217</definedName>
    <definedName name="QB_ROW_23250" localSheetId="1" hidden="1">Sheet1!$F$51</definedName>
    <definedName name="QB_ROW_23321" localSheetId="1" hidden="1">Sheet1!$C$224</definedName>
    <definedName name="QB_ROW_24021" localSheetId="1" hidden="1">Sheet1!$C$225</definedName>
    <definedName name="QB_ROW_24250" localSheetId="1" hidden="1">Sheet1!$F$52</definedName>
    <definedName name="QB_ROW_24321" localSheetId="1" hidden="1">Sheet1!$C$227</definedName>
    <definedName name="QB_ROW_25040" localSheetId="1" hidden="1">Sheet1!$E$73</definedName>
    <definedName name="QB_ROW_25250" localSheetId="1" hidden="1">Sheet1!$F$76</definedName>
    <definedName name="QB_ROW_25340" localSheetId="1" hidden="1">Sheet1!$E$77</definedName>
    <definedName name="QB_ROW_26250" localSheetId="1" hidden="1">Sheet1!$F$74</definedName>
    <definedName name="QB_ROW_27250" localSheetId="1" hidden="1">Sheet1!$F$75</definedName>
    <definedName name="QB_ROW_28040" localSheetId="1" hidden="1">Sheet1!$E$99</definedName>
    <definedName name="QB_ROW_28250" localSheetId="1" hidden="1">Sheet1!$F$101</definedName>
    <definedName name="QB_ROW_28340" localSheetId="1" hidden="1">Sheet1!$E$102</definedName>
    <definedName name="QB_ROW_29250" localSheetId="1" hidden="1">Sheet1!$F$100</definedName>
    <definedName name="QB_ROW_30040" localSheetId="1" hidden="1">Sheet1!$E$116</definedName>
    <definedName name="QB_ROW_30250" localSheetId="1" hidden="1">Sheet1!$F$127</definedName>
    <definedName name="QB_ROW_30340" localSheetId="1" hidden="1">Sheet1!$E$128</definedName>
    <definedName name="QB_ROW_31050" localSheetId="1" hidden="1">Sheet1!$F$118</definedName>
    <definedName name="QB_ROW_31260" localSheetId="1" hidden="1">Sheet1!$G$121</definedName>
    <definedName name="QB_ROW_31350" localSheetId="1" hidden="1">Sheet1!$F$122</definedName>
    <definedName name="QB_ROW_32040" localSheetId="1" hidden="1">Sheet1!$E$129</definedName>
    <definedName name="QB_ROW_32250" localSheetId="1" hidden="1">Sheet1!$F$137</definedName>
    <definedName name="QB_ROW_32340" localSheetId="1" hidden="1">Sheet1!$E$138</definedName>
    <definedName name="QB_ROW_33250" localSheetId="1" hidden="1">Sheet1!$F$130</definedName>
    <definedName name="QB_ROW_34250" localSheetId="1" hidden="1">Sheet1!$F$131</definedName>
    <definedName name="QB_ROW_35250" localSheetId="1" hidden="1">Sheet1!$F$132</definedName>
    <definedName name="QB_ROW_36050" localSheetId="1" hidden="1">Sheet1!$F$133</definedName>
    <definedName name="QB_ROW_36260" localSheetId="1" hidden="1">Sheet1!$G$135</definedName>
    <definedName name="QB_ROW_36350" localSheetId="1" hidden="1">Sheet1!$F$136</definedName>
    <definedName name="QB_ROW_37040" localSheetId="1" hidden="1">Sheet1!$E$139</definedName>
    <definedName name="QB_ROW_37250" localSheetId="1" hidden="1">Sheet1!$F$154</definedName>
    <definedName name="QB_ROW_37340" localSheetId="1" hidden="1">Sheet1!$E$155</definedName>
    <definedName name="QB_ROW_38250" localSheetId="1" hidden="1">Sheet1!$F$141</definedName>
    <definedName name="QB_ROW_39050" localSheetId="1" hidden="1">Sheet1!$F$142</definedName>
    <definedName name="QB_ROW_39260" localSheetId="1" hidden="1">Sheet1!$G$144</definedName>
    <definedName name="QB_ROW_39350" localSheetId="1" hidden="1">Sheet1!$F$145</definedName>
    <definedName name="QB_ROW_40250" localSheetId="1" hidden="1">Sheet1!$F$147</definedName>
    <definedName name="QB_ROW_41250" localSheetId="1" hidden="1">Sheet1!$F$148</definedName>
    <definedName name="QB_ROW_42250" localSheetId="1" hidden="1">Sheet1!$F$149</definedName>
    <definedName name="QB_ROW_43250" localSheetId="1" hidden="1">Sheet1!$F$151</definedName>
    <definedName name="QB_ROW_44040" localSheetId="1" hidden="1">Sheet1!$E$156</definedName>
    <definedName name="QB_ROW_44250" localSheetId="1" hidden="1">Sheet1!$F$175</definedName>
    <definedName name="QB_ROW_44340" localSheetId="1" hidden="1">Sheet1!$E$176</definedName>
    <definedName name="QB_ROW_45250" localSheetId="1" hidden="1">Sheet1!$F$158</definedName>
    <definedName name="QB_ROW_46250" localSheetId="1" hidden="1">Sheet1!$F$160</definedName>
    <definedName name="QB_ROW_47250" localSheetId="1" hidden="1">Sheet1!$F$161</definedName>
    <definedName name="QB_ROW_48250" localSheetId="1" hidden="1">Sheet1!$F$162</definedName>
    <definedName name="QB_ROW_49250" localSheetId="1" hidden="1">Sheet1!$F$167</definedName>
    <definedName name="QB_ROW_50040" localSheetId="1" hidden="1">Sheet1!$E$177</definedName>
    <definedName name="QB_ROW_50250" localSheetId="1" hidden="1">Sheet1!$F$193</definedName>
    <definedName name="QB_ROW_50340" localSheetId="1" hidden="1">Sheet1!$E$194</definedName>
    <definedName name="QB_ROW_5040" localSheetId="1" hidden="1">Sheet1!$E$202</definedName>
    <definedName name="QB_ROW_51250" localSheetId="1" hidden="1">Sheet1!$F$182</definedName>
    <definedName name="QB_ROW_52250" localSheetId="1" hidden="1">Sheet1!$F$183</definedName>
    <definedName name="QB_ROW_5250" localSheetId="1" hidden="1">Sheet1!$F$205</definedName>
    <definedName name="QB_ROW_53250" localSheetId="1" hidden="1">Sheet1!$F$184</definedName>
    <definedName name="QB_ROW_5340" localSheetId="1" hidden="1">Sheet1!$E$206</definedName>
    <definedName name="QB_ROW_54250" localSheetId="1" hidden="1">Sheet1!$F$186</definedName>
    <definedName name="QB_ROW_55250" localSheetId="1" hidden="1">Sheet1!$F$187</definedName>
    <definedName name="QB_ROW_56250" localSheetId="1" hidden="1">Sheet1!$F$188</definedName>
    <definedName name="QB_ROW_57040" localSheetId="1" hidden="1">Sheet1!$E$208</definedName>
    <definedName name="QB_ROW_57250" localSheetId="1" hidden="1">Sheet1!$F$211</definedName>
    <definedName name="QB_ROW_57340" localSheetId="1" hidden="1">Sheet1!$E$212</definedName>
    <definedName name="QB_ROW_58250" localSheetId="1" hidden="1">Sheet1!$F$209</definedName>
    <definedName name="QB_ROW_59250" localSheetId="1" hidden="1">Sheet1!$F$210</definedName>
    <definedName name="QB_ROW_60230" localSheetId="1" hidden="1">Sheet1!$D$226</definedName>
    <definedName name="QB_ROW_65250" localSheetId="1" hidden="1">Sheet1!$F$53</definedName>
    <definedName name="QB_ROW_66250" localSheetId="1" hidden="1">Sheet1!$F$59</definedName>
    <definedName name="QB_ROW_67250" localSheetId="1" hidden="1">Sheet1!$F$60</definedName>
    <definedName name="QB_ROW_68250" localSheetId="1" hidden="1">Sheet1!$F$63</definedName>
    <definedName name="QB_ROW_69040" localSheetId="1" hidden="1">Sheet1!$E$103</definedName>
    <definedName name="QB_ROW_69250" localSheetId="1" hidden="1">Sheet1!$F$114</definedName>
    <definedName name="QB_ROW_69340" localSheetId="1" hidden="1">Sheet1!$E$115</definedName>
    <definedName name="QB_ROW_70250" localSheetId="1" hidden="1">Sheet1!$F$108</definedName>
    <definedName name="QB_ROW_71250" localSheetId="1" hidden="1">Sheet1!$F$109</definedName>
    <definedName name="QB_ROW_72250" localSheetId="1" hidden="1">Sheet1!$F$110</definedName>
    <definedName name="QB_ROW_75240" localSheetId="1" hidden="1">Sheet1!$E$78</definedName>
    <definedName name="QB_ROW_78050" localSheetId="1" hidden="1">Sheet1!$F$64</definedName>
    <definedName name="QB_ROW_78260" localSheetId="1" hidden="1">Sheet1!$G$66</definedName>
    <definedName name="QB_ROW_78350" localSheetId="1" hidden="1">Sheet1!$F$67</definedName>
    <definedName name="QB_ROW_79240" localSheetId="1" hidden="1">Sheet1!$E$207</definedName>
    <definedName name="QB_ROW_80260" localSheetId="1" hidden="1">Sheet1!$G$119</definedName>
    <definedName name="QB_ROW_81260" localSheetId="1" hidden="1">Sheet1!$G$120</definedName>
    <definedName name="QB_ROW_82250" localSheetId="1" hidden="1">Sheet1!$F$169</definedName>
    <definedName name="QB_ROW_83250" localSheetId="1" hidden="1">Sheet1!$F$189</definedName>
    <definedName name="QB_ROW_84250" localSheetId="1" hidden="1">Sheet1!$F$150</definedName>
    <definedName name="QB_ROW_85250" localSheetId="1" hidden="1">Sheet1!$F$125</definedName>
    <definedName name="QB_ROW_86250" localSheetId="1" hidden="1">Sheet1!$F$68</definedName>
    <definedName name="QB_ROW_86321" localSheetId="1" hidden="1">Sheet1!$C$83</definedName>
    <definedName name="QB_ROW_87031" localSheetId="1" hidden="1">Sheet1!$D$80</definedName>
    <definedName name="QB_ROW_87250" localSheetId="1" hidden="1">Sheet1!$F$190</definedName>
    <definedName name="QB_ROW_87331" localSheetId="1" hidden="1">Sheet1!$D$82</definedName>
    <definedName name="QB_ROW_89250" localSheetId="1" hidden="1">Sheet1!$F$191</definedName>
    <definedName name="QB_ROW_90040" localSheetId="1" hidden="1">Sheet1!$E$196</definedName>
    <definedName name="QB_ROW_90250" localSheetId="1" hidden="1">Sheet1!$F$200</definedName>
    <definedName name="QB_ROW_90340" localSheetId="1" hidden="1">Sheet1!$E$201</definedName>
    <definedName name="QB_ROW_91250" localSheetId="1" hidden="1">Sheet1!$F$198</definedName>
    <definedName name="QB_ROW_94250" localSheetId="1" hidden="1">Sheet1!$F$185</definedName>
    <definedName name="QB_ROW_95240" localSheetId="1" hidden="1">Sheet1!$E$195</definedName>
    <definedName name="QB_ROW_96250" localSheetId="1" hidden="1">Sheet1!$F$152</definedName>
    <definedName name="QB_ROW_97250" localSheetId="1" hidden="1">Sheet1!$F$111</definedName>
    <definedName name="QB_ROW_98250" localSheetId="1" hidden="1">Sheet1!$F$124</definedName>
    <definedName name="QB_ROW_99250" localSheetId="1" hidden="1">Sheet1!$F$170</definedName>
    <definedName name="QBCANSUPPORTUPDATE" localSheetId="1">TRUE</definedName>
    <definedName name="QBCOMPANYFILENAME" localSheetId="1">"C:\Users\finan\OneDrive\Documents\PCA files\Providence Christian Academy 2014-V2.QBW"</definedName>
    <definedName name="QBENDDATE" localSheetId="1">20250425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"c9725b796b6f4b46a5b5a0d339403155"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9</definedName>
    <definedName name="QBSTARTDATE" localSheetId="1">20240701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9" i="1" l="1"/>
  <c r="S229" i="1"/>
  <c r="R229" i="1"/>
  <c r="Q229" i="1"/>
  <c r="P229" i="1"/>
  <c r="O229" i="1"/>
  <c r="N229" i="1"/>
  <c r="M229" i="1"/>
  <c r="L229" i="1"/>
  <c r="K229" i="1"/>
  <c r="J229" i="1"/>
  <c r="T228" i="1"/>
  <c r="S228" i="1"/>
  <c r="T227" i="1"/>
  <c r="S227" i="1"/>
  <c r="T226" i="1"/>
  <c r="T224" i="1"/>
  <c r="S224" i="1"/>
  <c r="T223" i="1"/>
  <c r="S223" i="1"/>
  <c r="T222" i="1"/>
  <c r="T221" i="1"/>
  <c r="T220" i="1"/>
  <c r="T218" i="1"/>
  <c r="T215" i="1"/>
  <c r="S215" i="1"/>
  <c r="R215" i="1"/>
  <c r="Q215" i="1"/>
  <c r="P215" i="1"/>
  <c r="O215" i="1"/>
  <c r="N215" i="1"/>
  <c r="M215" i="1"/>
  <c r="L215" i="1"/>
  <c r="K215" i="1"/>
  <c r="J215" i="1"/>
  <c r="T214" i="1"/>
  <c r="S214" i="1"/>
  <c r="R214" i="1"/>
  <c r="Q214" i="1"/>
  <c r="P214" i="1"/>
  <c r="O214" i="1"/>
  <c r="N214" i="1"/>
  <c r="M214" i="1"/>
  <c r="L214" i="1"/>
  <c r="K214" i="1"/>
  <c r="J214" i="1"/>
  <c r="T213" i="1"/>
  <c r="T212" i="1"/>
  <c r="S212" i="1"/>
  <c r="T211" i="1"/>
  <c r="T210" i="1"/>
  <c r="T209" i="1"/>
  <c r="T207" i="1"/>
  <c r="T206" i="1"/>
  <c r="S206" i="1"/>
  <c r="R206" i="1"/>
  <c r="Q206" i="1"/>
  <c r="P206" i="1"/>
  <c r="O206" i="1"/>
  <c r="N206" i="1"/>
  <c r="M206" i="1"/>
  <c r="L206" i="1"/>
  <c r="K206" i="1"/>
  <c r="J206" i="1"/>
  <c r="T205" i="1"/>
  <c r="T204" i="1"/>
  <c r="T203" i="1"/>
  <c r="T201" i="1"/>
  <c r="S201" i="1"/>
  <c r="R201" i="1"/>
  <c r="Q201" i="1"/>
  <c r="P201" i="1"/>
  <c r="O201" i="1"/>
  <c r="N201" i="1"/>
  <c r="M201" i="1"/>
  <c r="L201" i="1"/>
  <c r="K201" i="1"/>
  <c r="J201" i="1"/>
  <c r="T200" i="1"/>
  <c r="T199" i="1"/>
  <c r="T198" i="1"/>
  <c r="T197" i="1"/>
  <c r="T195" i="1"/>
  <c r="T194" i="1"/>
  <c r="S194" i="1"/>
  <c r="R194" i="1"/>
  <c r="Q194" i="1"/>
  <c r="P194" i="1"/>
  <c r="O194" i="1"/>
  <c r="N194" i="1"/>
  <c r="M194" i="1"/>
  <c r="L194" i="1"/>
  <c r="K194" i="1"/>
  <c r="J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6" i="1"/>
  <c r="S176" i="1"/>
  <c r="R176" i="1"/>
  <c r="Q176" i="1"/>
  <c r="P176" i="1"/>
  <c r="O176" i="1"/>
  <c r="N176" i="1"/>
  <c r="M176" i="1"/>
  <c r="L176" i="1"/>
  <c r="K176" i="1"/>
  <c r="J176" i="1"/>
  <c r="T175" i="1"/>
  <c r="T174" i="1"/>
  <c r="T173" i="1"/>
  <c r="T172" i="1"/>
  <c r="T171" i="1"/>
  <c r="T170" i="1"/>
  <c r="T169" i="1"/>
  <c r="T168" i="1"/>
  <c r="T167" i="1"/>
  <c r="T166" i="1"/>
  <c r="S166" i="1"/>
  <c r="R166" i="1"/>
  <c r="Q166" i="1"/>
  <c r="P166" i="1"/>
  <c r="O166" i="1"/>
  <c r="N166" i="1"/>
  <c r="M166" i="1"/>
  <c r="L166" i="1"/>
  <c r="K166" i="1"/>
  <c r="J166" i="1"/>
  <c r="T165" i="1"/>
  <c r="T164" i="1"/>
  <c r="T162" i="1"/>
  <c r="T161" i="1"/>
  <c r="T160" i="1"/>
  <c r="T159" i="1"/>
  <c r="T158" i="1"/>
  <c r="T157" i="1"/>
  <c r="T155" i="1"/>
  <c r="S155" i="1"/>
  <c r="R155" i="1"/>
  <c r="Q155" i="1"/>
  <c r="P155" i="1"/>
  <c r="O155" i="1"/>
  <c r="N155" i="1"/>
  <c r="M155" i="1"/>
  <c r="L155" i="1"/>
  <c r="K155" i="1"/>
  <c r="J155" i="1"/>
  <c r="T154" i="1"/>
  <c r="T153" i="1"/>
  <c r="T152" i="1"/>
  <c r="T151" i="1"/>
  <c r="T150" i="1"/>
  <c r="T149" i="1"/>
  <c r="T148" i="1"/>
  <c r="T147" i="1"/>
  <c r="T146" i="1"/>
  <c r="T145" i="1"/>
  <c r="S145" i="1"/>
  <c r="R145" i="1"/>
  <c r="Q145" i="1"/>
  <c r="P145" i="1"/>
  <c r="O145" i="1"/>
  <c r="N145" i="1"/>
  <c r="M145" i="1"/>
  <c r="L145" i="1"/>
  <c r="K145" i="1"/>
  <c r="J145" i="1"/>
  <c r="T144" i="1"/>
  <c r="T143" i="1"/>
  <c r="T141" i="1"/>
  <c r="T140" i="1"/>
  <c r="T138" i="1"/>
  <c r="S138" i="1"/>
  <c r="R138" i="1"/>
  <c r="Q138" i="1"/>
  <c r="P138" i="1"/>
  <c r="O138" i="1"/>
  <c r="N138" i="1"/>
  <c r="M138" i="1"/>
  <c r="L138" i="1"/>
  <c r="K138" i="1"/>
  <c r="J138" i="1"/>
  <c r="T137" i="1"/>
  <c r="T136" i="1"/>
  <c r="S136" i="1"/>
  <c r="R136" i="1"/>
  <c r="Q136" i="1"/>
  <c r="P136" i="1"/>
  <c r="O136" i="1"/>
  <c r="N136" i="1"/>
  <c r="M136" i="1"/>
  <c r="L136" i="1"/>
  <c r="K136" i="1"/>
  <c r="J136" i="1"/>
  <c r="T135" i="1"/>
  <c r="T134" i="1"/>
  <c r="T132" i="1"/>
  <c r="T131" i="1"/>
  <c r="T130" i="1"/>
  <c r="T128" i="1"/>
  <c r="S128" i="1"/>
  <c r="R128" i="1"/>
  <c r="Q128" i="1"/>
  <c r="P128" i="1"/>
  <c r="O128" i="1"/>
  <c r="N128" i="1"/>
  <c r="M128" i="1"/>
  <c r="L128" i="1"/>
  <c r="K128" i="1"/>
  <c r="J128" i="1"/>
  <c r="T127" i="1"/>
  <c r="T126" i="1"/>
  <c r="T125" i="1"/>
  <c r="T124" i="1"/>
  <c r="T123" i="1"/>
  <c r="T122" i="1"/>
  <c r="S122" i="1"/>
  <c r="O122" i="1"/>
  <c r="N122" i="1"/>
  <c r="M122" i="1"/>
  <c r="L122" i="1"/>
  <c r="K122" i="1"/>
  <c r="J122" i="1"/>
  <c r="T121" i="1"/>
  <c r="T120" i="1"/>
  <c r="T119" i="1"/>
  <c r="T117" i="1"/>
  <c r="T115" i="1"/>
  <c r="S115" i="1"/>
  <c r="R115" i="1"/>
  <c r="Q115" i="1"/>
  <c r="P115" i="1"/>
  <c r="O115" i="1"/>
  <c r="N115" i="1"/>
  <c r="M115" i="1"/>
  <c r="L115" i="1"/>
  <c r="K115" i="1"/>
  <c r="J115" i="1"/>
  <c r="T114" i="1"/>
  <c r="T113" i="1"/>
  <c r="T112" i="1"/>
  <c r="T111" i="1"/>
  <c r="T110" i="1"/>
  <c r="T109" i="1"/>
  <c r="T108" i="1"/>
  <c r="T107" i="1"/>
  <c r="T106" i="1"/>
  <c r="T105" i="1"/>
  <c r="T104" i="1"/>
  <c r="T102" i="1"/>
  <c r="S102" i="1"/>
  <c r="R102" i="1"/>
  <c r="Q102" i="1"/>
  <c r="P102" i="1"/>
  <c r="O102" i="1"/>
  <c r="N102" i="1"/>
  <c r="M102" i="1"/>
  <c r="L102" i="1"/>
  <c r="K102" i="1"/>
  <c r="J102" i="1"/>
  <c r="T101" i="1"/>
  <c r="T100" i="1"/>
  <c r="T98" i="1"/>
  <c r="T97" i="1"/>
  <c r="T96" i="1"/>
  <c r="T95" i="1"/>
  <c r="T94" i="1"/>
  <c r="S94" i="1"/>
  <c r="R94" i="1"/>
  <c r="Q94" i="1"/>
  <c r="P94" i="1"/>
  <c r="O94" i="1"/>
  <c r="N94" i="1"/>
  <c r="M94" i="1"/>
  <c r="L94" i="1"/>
  <c r="K94" i="1"/>
  <c r="J94" i="1"/>
  <c r="T93" i="1"/>
  <c r="T92" i="1"/>
  <c r="T90" i="1"/>
  <c r="T89" i="1"/>
  <c r="T88" i="1"/>
  <c r="S88" i="1"/>
  <c r="T87" i="1"/>
  <c r="T86" i="1"/>
  <c r="T83" i="1"/>
  <c r="S83" i="1"/>
  <c r="R83" i="1"/>
  <c r="Q83" i="1"/>
  <c r="P83" i="1"/>
  <c r="O83" i="1"/>
  <c r="N83" i="1"/>
  <c r="M83" i="1"/>
  <c r="L83" i="1"/>
  <c r="K83" i="1"/>
  <c r="J83" i="1"/>
  <c r="T82" i="1"/>
  <c r="S82" i="1"/>
  <c r="T81" i="1"/>
  <c r="T79" i="1"/>
  <c r="S79" i="1"/>
  <c r="R79" i="1"/>
  <c r="Q79" i="1"/>
  <c r="P79" i="1"/>
  <c r="O79" i="1"/>
  <c r="N79" i="1"/>
  <c r="M79" i="1"/>
  <c r="L79" i="1"/>
  <c r="K79" i="1"/>
  <c r="J79" i="1"/>
  <c r="T78" i="1"/>
  <c r="T77" i="1"/>
  <c r="S77" i="1"/>
  <c r="R77" i="1"/>
  <c r="Q77" i="1"/>
  <c r="P77" i="1"/>
  <c r="O77" i="1"/>
  <c r="N77" i="1"/>
  <c r="M77" i="1"/>
  <c r="L77" i="1"/>
  <c r="K77" i="1"/>
  <c r="J77" i="1"/>
  <c r="T76" i="1"/>
  <c r="T75" i="1"/>
  <c r="T74" i="1"/>
  <c r="T72" i="1"/>
  <c r="T71" i="1"/>
  <c r="S71" i="1"/>
  <c r="R71" i="1"/>
  <c r="Q71" i="1"/>
  <c r="P71" i="1"/>
  <c r="O71" i="1"/>
  <c r="N71" i="1"/>
  <c r="M71" i="1"/>
  <c r="L71" i="1"/>
  <c r="K71" i="1"/>
  <c r="J71" i="1"/>
  <c r="T70" i="1"/>
  <c r="T69" i="1"/>
  <c r="T68" i="1"/>
  <c r="T67" i="1"/>
  <c r="S67" i="1"/>
  <c r="R67" i="1"/>
  <c r="Q67" i="1"/>
  <c r="P67" i="1"/>
  <c r="O67" i="1"/>
  <c r="N67" i="1"/>
  <c r="M67" i="1"/>
  <c r="L67" i="1"/>
  <c r="K67" i="1"/>
  <c r="J67" i="1"/>
  <c r="T66" i="1"/>
  <c r="T65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S46" i="1"/>
  <c r="R46" i="1"/>
  <c r="Q46" i="1"/>
  <c r="P46" i="1"/>
  <c r="O46" i="1"/>
  <c r="N46" i="1"/>
  <c r="M46" i="1"/>
  <c r="L46" i="1"/>
  <c r="K46" i="1"/>
  <c r="J46" i="1"/>
  <c r="T45" i="1"/>
  <c r="T44" i="1"/>
  <c r="T43" i="1"/>
  <c r="T40" i="1"/>
  <c r="S40" i="1"/>
  <c r="R40" i="1"/>
  <c r="Q40" i="1"/>
  <c r="P40" i="1"/>
  <c r="O40" i="1"/>
  <c r="N40" i="1"/>
  <c r="M40" i="1"/>
  <c r="L40" i="1"/>
  <c r="K40" i="1"/>
  <c r="J40" i="1"/>
  <c r="T39" i="1"/>
  <c r="T38" i="1"/>
  <c r="T37" i="1"/>
  <c r="T36" i="1"/>
  <c r="T35" i="1"/>
  <c r="T33" i="1"/>
  <c r="T32" i="1"/>
  <c r="S32" i="1"/>
  <c r="T31" i="1"/>
  <c r="T30" i="1"/>
  <c r="T28" i="1"/>
  <c r="S28" i="1"/>
  <c r="R28" i="1"/>
  <c r="Q28" i="1"/>
  <c r="P28" i="1"/>
  <c r="O28" i="1"/>
  <c r="N28" i="1"/>
  <c r="M28" i="1"/>
  <c r="L28" i="1"/>
  <c r="K28" i="1"/>
  <c r="J28" i="1"/>
  <c r="T27" i="1"/>
  <c r="T26" i="1"/>
  <c r="T25" i="1"/>
  <c r="T24" i="1"/>
  <c r="T23" i="1"/>
  <c r="T22" i="1"/>
  <c r="T21" i="1"/>
  <c r="S21" i="1"/>
  <c r="R21" i="1"/>
  <c r="Q21" i="1"/>
  <c r="P21" i="1"/>
  <c r="O21" i="1"/>
  <c r="N21" i="1"/>
  <c r="M21" i="1"/>
  <c r="L21" i="1"/>
  <c r="K21" i="1"/>
  <c r="J21" i="1"/>
  <c r="T20" i="1"/>
  <c r="T19" i="1"/>
  <c r="S19" i="1"/>
  <c r="T18" i="1"/>
  <c r="T17" i="1"/>
  <c r="T16" i="1"/>
  <c r="T15" i="1"/>
  <c r="S15" i="1"/>
  <c r="T14" i="1"/>
  <c r="T13" i="1"/>
  <c r="T12" i="1"/>
  <c r="T11" i="1"/>
  <c r="T6" i="1"/>
  <c r="T5" i="1"/>
</calcChain>
</file>

<file path=xl/sharedStrings.xml><?xml version="1.0" encoding="utf-8"?>
<sst xmlns="http://schemas.openxmlformats.org/spreadsheetml/2006/main" count="239" uniqueCount="239">
  <si>
    <t>TOTAL</t>
  </si>
  <si>
    <t>Jul 24</t>
  </si>
  <si>
    <t>Aug 24</t>
  </si>
  <si>
    <t>Sep 24</t>
  </si>
  <si>
    <t>Oct 24</t>
  </si>
  <si>
    <t>Nov 24</t>
  </si>
  <si>
    <t>Dec 24</t>
  </si>
  <si>
    <t>Jan 25</t>
  </si>
  <si>
    <t>Feb 25</t>
  </si>
  <si>
    <t>Mar 25</t>
  </si>
  <si>
    <t>Apr 1 - 24, 25</t>
  </si>
  <si>
    <t>Jul 1, '24 - Apr 24, 25</t>
  </si>
  <si>
    <t>Ordinary Income/Expense</t>
  </si>
  <si>
    <t>Income</t>
  </si>
  <si>
    <t>Mission Trip 2023</t>
  </si>
  <si>
    <t>26000 · PPP Loan Payable</t>
  </si>
  <si>
    <t>43400 · Direct Public Support</t>
  </si>
  <si>
    <t>49030 · Fundraising</t>
  </si>
  <si>
    <t>43470 · PTA Fundraisers</t>
  </si>
  <si>
    <t>43473 · Spring Formal</t>
  </si>
  <si>
    <t>43472-3 · Dress Down Day</t>
  </si>
  <si>
    <t>43472-1 · Ledo's Pizza Spirit Night</t>
  </si>
  <si>
    <t>43472 · Cookie &amp; Cocoa Fundraiser</t>
  </si>
  <si>
    <t>43473 · Spring Formal - Other</t>
  </si>
  <si>
    <t>Total 43473 · Spring Formal</t>
  </si>
  <si>
    <t>43474 · MS/HS Dance</t>
  </si>
  <si>
    <t>43471 · Fun Run</t>
  </si>
  <si>
    <t>43470 · PTA Fundraisers - Other</t>
  </si>
  <si>
    <t>Total 43470 · PTA Fundraisers</t>
  </si>
  <si>
    <t>49030 · Fundraising - Other</t>
  </si>
  <si>
    <t>Total 49030 · Fundraising</t>
  </si>
  <si>
    <t>43460 · Christmas Bonus</t>
  </si>
  <si>
    <t>43410 · Business Contributions</t>
  </si>
  <si>
    <t>43420 · Directed Support</t>
  </si>
  <si>
    <t>43440 · Gifts in Kind - Goods</t>
  </si>
  <si>
    <t>43450 · Individual Contributions</t>
  </si>
  <si>
    <t>43400 · Direct Public Support - Other</t>
  </si>
  <si>
    <t>Total 43400 · Direct Public Support</t>
  </si>
  <si>
    <t>44800 · Indirect Public Support</t>
  </si>
  <si>
    <t>44820 · United Way, CFC Contributions</t>
  </si>
  <si>
    <t>44800 · Indirect Public Support - Other</t>
  </si>
  <si>
    <t>Total 44800 · Indirect Public Support</t>
  </si>
  <si>
    <t>45000 · Interest Income</t>
  </si>
  <si>
    <t>46400 · Other Types of Income</t>
  </si>
  <si>
    <t>46460 · Space Rent</t>
  </si>
  <si>
    <t>46420 · Gym Rental</t>
  </si>
  <si>
    <t>46430 · Miscellaneous Revenue</t>
  </si>
  <si>
    <t>46450 · Church Rent</t>
  </si>
  <si>
    <t>46400 · Other Types of Income - Other</t>
  </si>
  <si>
    <t>Total 46400 · Other Types of Income</t>
  </si>
  <si>
    <t>47200 · Academy Income</t>
  </si>
  <si>
    <t>47235 · Summer Camp</t>
  </si>
  <si>
    <t>47235-2 · Summer Camp Tuition</t>
  </si>
  <si>
    <t>47235-1 · Summer Camp Registration</t>
  </si>
  <si>
    <t>47235 · Summer Camp - Other</t>
  </si>
  <si>
    <t>Total 47235 · Summer Camp</t>
  </si>
  <si>
    <t>47245 · Sports Donation</t>
  </si>
  <si>
    <t>47209 Registration Fee 23-24</t>
  </si>
  <si>
    <t>PTF Funds 47201</t>
  </si>
  <si>
    <t>47237 · Tutoring</t>
  </si>
  <si>
    <t>47210 · Registration Fee</t>
  </si>
  <si>
    <t>47220 · Activity Fees</t>
  </si>
  <si>
    <t>47230 · Tuition</t>
  </si>
  <si>
    <t>47231 · Discount</t>
  </si>
  <si>
    <t>47232 · Student Fees</t>
  </si>
  <si>
    <t>47233 · Club Fees</t>
  </si>
  <si>
    <t>47234 · Field Trip</t>
  </si>
  <si>
    <t>47236 · Science Camp</t>
  </si>
  <si>
    <t>47240 · Graduation Fees</t>
  </si>
  <si>
    <t>47250 · Sports Fees</t>
  </si>
  <si>
    <t>47255 · PE Uniforms</t>
  </si>
  <si>
    <t>47257 · Year Book Income</t>
  </si>
  <si>
    <t>47260 · Before/After Care Fees</t>
  </si>
  <si>
    <t>47270 · Store Income</t>
  </si>
  <si>
    <t>472000 · Lunch</t>
  </si>
  <si>
    <t>47270 · Store Income - Other</t>
  </si>
  <si>
    <t>Total 47270 · Store Income</t>
  </si>
  <si>
    <t>47280 · Credit Card Fee</t>
  </si>
  <si>
    <t>47290 · Late Fees</t>
  </si>
  <si>
    <t>47200 · Academy Income - Other</t>
  </si>
  <si>
    <t>Total 47200 · Academy Income</t>
  </si>
  <si>
    <t>472570 · Returned Check Charges</t>
  </si>
  <si>
    <t>49000 · Special Events Income</t>
  </si>
  <si>
    <t>49010 · Special Events Contributions</t>
  </si>
  <si>
    <t>49020 · Special Events Sales (Nongift)</t>
  </si>
  <si>
    <t>49000 · Special Events Income - Other</t>
  </si>
  <si>
    <t>Total 49000 · Special Events Income</t>
  </si>
  <si>
    <t>49900 · Uncategorized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</si>
  <si>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</si>
  <si>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</si>
  <si>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</si>
  <si>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</si>
  <si>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</si>
  <si>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</si>
  <si>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49100 · Special Events</t>
  </si>
  <si>
    <t>49101 · Spring Formal</t>
  </si>
  <si>
    <t>49100 · Special Events - Other</t>
  </si>
  <si>
    <t>Total 49100 · Special Events</t>
  </si>
  <si>
    <t>Bus Purchase</t>
  </si>
  <si>
    <t>ADP Fees</t>
  </si>
  <si>
    <t>ADP Tax  ADP Tax</t>
  </si>
  <si>
    <t>ADP Wages</t>
  </si>
  <si>
    <t>ADP Tax  ADP Tax - Other</t>
  </si>
  <si>
    <t>Total ADP Tax  ADP Tax</t>
  </si>
  <si>
    <t>Wages from ADP</t>
  </si>
  <si>
    <t>66200 · Health Insurance</t>
  </si>
  <si>
    <t>69900 · Depreciation Expense</t>
  </si>
  <si>
    <t>69810 · Bank Service Charges</t>
  </si>
  <si>
    <t>60300 · Awards and Grants</t>
  </si>
  <si>
    <t>60340 · Specific Assist to Individuals</t>
  </si>
  <si>
    <t>60300 · Awards and Grants - Other</t>
  </si>
  <si>
    <t>Total 60300 · Awards and Grants</t>
  </si>
  <si>
    <t>60400 · Sports</t>
  </si>
  <si>
    <t>60451 · PE Supplies</t>
  </si>
  <si>
    <t>60450 · PE Uniforms</t>
  </si>
  <si>
    <t>60409 · Sports Banquet</t>
  </si>
  <si>
    <t>60410 · Sport supplies</t>
  </si>
  <si>
    <t>60401 · Gym Rental</t>
  </si>
  <si>
    <t>60402 · Uniforms</t>
  </si>
  <si>
    <t>60403 · Ref's</t>
  </si>
  <si>
    <t>60404 · Sports Equipment</t>
  </si>
  <si>
    <t>60405 · Field Expenses</t>
  </si>
  <si>
    <t>60406 · Sport Fees</t>
  </si>
  <si>
    <t>60400 · Sports - Other</t>
  </si>
  <si>
    <t>Total 60400 · Sports</t>
  </si>
  <si>
    <t>60900 · Business Expenses</t>
  </si>
  <si>
    <t>60970 · FACTs Service Charge</t>
  </si>
  <si>
    <t>60910 · Bad Debts</t>
  </si>
  <si>
    <t>60920 · Return Check</t>
  </si>
  <si>
    <t>60921 · Return Check Fee</t>
  </si>
  <si>
    <t>60910 · Bad Debts - Other</t>
  </si>
  <si>
    <t>Total 60910 · Bad Debts</t>
  </si>
  <si>
    <t>60930 · Bank Service Charges</t>
  </si>
  <si>
    <t>60940 · IRS Tax Fees</t>
  </si>
  <si>
    <t>60950 · Background checks-staff</t>
  </si>
  <si>
    <t>60960 · Gas for Bus</t>
  </si>
  <si>
    <t>60900 · Business Expenses - Other</t>
  </si>
  <si>
    <t>Total 60900 · Business Expenses</t>
  </si>
  <si>
    <t>62100 · Contract Services</t>
  </si>
  <si>
    <t>62110 · Accounting Fees</t>
  </si>
  <si>
    <t>62130 · Fundraising Fees</t>
  </si>
  <si>
    <t>62140 · Legal Fees</t>
  </si>
  <si>
    <t>62150 · Outside Contract Services</t>
  </si>
  <si>
    <t>62151 · Substitute Services</t>
  </si>
  <si>
    <t>62150 · Outside Contract Services - Other</t>
  </si>
  <si>
    <t>Total 62150 · Outside Contract Services</t>
  </si>
  <si>
    <t>62100 · Contract Services - Other</t>
  </si>
  <si>
    <t>Total 62100 · Contract Services</t>
  </si>
  <si>
    <t>62800 · Facilities and Equipment</t>
  </si>
  <si>
    <t>62860 · Building Repairs</t>
  </si>
  <si>
    <t>62830 · Donated Facilities</t>
  </si>
  <si>
    <t>62840 · Equip Rental and Maintenance</t>
  </si>
  <si>
    <t>62841 · Copier</t>
  </si>
  <si>
    <t>62840 · Equip Rental and Maintenance - Other</t>
  </si>
  <si>
    <t>Total 62840 · Equip Rental and Maintenance</t>
  </si>
  <si>
    <t>62845 · Equipment Purchase</t>
  </si>
  <si>
    <t>62850 · Janitorial Services</t>
  </si>
  <si>
    <t>62870 · Property Insurance</t>
  </si>
  <si>
    <t>62880 · Real Estate, Personal Prop Tax</t>
  </si>
  <si>
    <t>62885 · County Fees</t>
  </si>
  <si>
    <t>62890 · Rent, Parking, Utilities</t>
  </si>
  <si>
    <t>62895 · CAM</t>
  </si>
  <si>
    <t>62899 · Storage</t>
  </si>
  <si>
    <t>62800 · Facilities and Equipment - Other</t>
  </si>
  <si>
    <t>Total 62800 · Facilities and Equipment</t>
  </si>
  <si>
    <t>65000 · Operations</t>
  </si>
  <si>
    <t>65015 · Meals for School Functions</t>
  </si>
  <si>
    <t>65010 · Books, Subscriptions, Reference</t>
  </si>
  <si>
    <t>65013 · Club Expenses</t>
  </si>
  <si>
    <t>65020 · Postage, Mailing Service</t>
  </si>
  <si>
    <t>65030 · Printing and Copying</t>
  </si>
  <si>
    <t>65040 · Supplies</t>
  </si>
  <si>
    <t>65045 · Gifts</t>
  </si>
  <si>
    <t>65046 · Teacher Gifts &amp; Bonuses</t>
  </si>
  <si>
    <t>65045 · Gifts - Other</t>
  </si>
  <si>
    <t>Total 65045 · Gifts</t>
  </si>
  <si>
    <t>65050 · Telephone, Telecommunications</t>
  </si>
  <si>
    <t>65055 · Internet</t>
  </si>
  <si>
    <t>65060 · Store Expenses</t>
  </si>
  <si>
    <t>65070 · SAT Scoring</t>
  </si>
  <si>
    <t>65080 · Website Expenses</t>
  </si>
  <si>
    <t>65090 · Exchange Student Consulant Fees</t>
  </si>
  <si>
    <t>65092 · SEVIS Fees</t>
  </si>
  <si>
    <t>65093 · Contributions</t>
  </si>
  <si>
    <t>65000 · Operations - Other</t>
  </si>
  <si>
    <t>Total 65000 · Operations</t>
  </si>
  <si>
    <t>65100 · Other Types of Expenses</t>
  </si>
  <si>
    <t>65193 · Workers Compensation Insurance</t>
  </si>
  <si>
    <t>65192 · Commercial Auto Insurance</t>
  </si>
  <si>
    <t>65185 · Student Testing Fees</t>
  </si>
  <si>
    <t>65101 · Exchange Student Living Expense</t>
  </si>
  <si>
    <t>65110 · Advertising Expenses</t>
  </si>
  <si>
    <t>65120 · Insurance - Liability, D and O</t>
  </si>
  <si>
    <t>65130 · Interest Expense - General</t>
  </si>
  <si>
    <t>65131 · Interest Expense - Loan</t>
  </si>
  <si>
    <t>65150 · Memberships and Dues</t>
  </si>
  <si>
    <t>65160 · Other Costs</t>
  </si>
  <si>
    <t>65170 · Staff Development</t>
  </si>
  <si>
    <t>65180 · Field Trip Expenses</t>
  </si>
  <si>
    <t>65190 · Credit Card Fee Expenses</t>
  </si>
  <si>
    <t>65195 · Paypal Expenses</t>
  </si>
  <si>
    <t>65199 · Summer Camp Expenses</t>
  </si>
  <si>
    <t>65100 · Other Types of Expenses - Other</t>
  </si>
  <si>
    <t>Total 65100 · Other Types of Expenses</t>
  </si>
  <si>
    <t>65140 · Graduation Expense</t>
  </si>
  <si>
    <t>65200 · Fundraising Expenses</t>
  </si>
  <si>
    <t>65222 · PTA Funds</t>
  </si>
  <si>
    <t>65210 · Signature Fundraising</t>
  </si>
  <si>
    <t>65220 · Golf Tournament</t>
  </si>
  <si>
    <t>65200 · Fundraising Expenses - Other</t>
  </si>
  <si>
    <t>Total 65200 · Fundraising Expenses</t>
  </si>
  <si>
    <t>66000 · Payroll Expenses</t>
  </si>
  <si>
    <t>FICA PCA</t>
  </si>
  <si>
    <t>Medicare PCA</t>
  </si>
  <si>
    <t>66000 · Payroll Expenses - Other</t>
  </si>
  <si>
    <t>Total 66000 · Payroll Expenses</t>
  </si>
  <si>
    <t>66900 · Reconciliation Discrepancies</t>
  </si>
  <si>
    <t>68300 · Travel and Meetings</t>
  </si>
  <si>
    <t>68310 · Conference, Convention, Meeting</t>
  </si>
  <si>
    <t>68320 · Travel</t>
  </si>
  <si>
    <t>68300 · Travel and Meetings - Other</t>
  </si>
  <si>
    <t>Total 68300 · Travel and Meetings</t>
  </si>
  <si>
    <t>69800 · Uncategorized Expenses</t>
  </si>
  <si>
    <t>Total Expense</t>
  </si>
  <si>
    <t>Net Ordinary Income</t>
  </si>
  <si>
    <t>Other Income/Expense</t>
  </si>
  <si>
    <t>Other Income</t>
  </si>
  <si>
    <t>Spring Formal</t>
  </si>
  <si>
    <t>Spring Fest.</t>
  </si>
  <si>
    <t>Spring Fest To Be Match 2023</t>
  </si>
  <si>
    <t>Spring Fest Tickets 2023</t>
  </si>
  <si>
    <t>Spring Fest. - Other</t>
  </si>
  <si>
    <t>Total Spring Fest.</t>
  </si>
  <si>
    <t>Total Other Income</t>
  </si>
  <si>
    <t>Other Expense</t>
  </si>
  <si>
    <t>80000 · Ask My Accountant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</si>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</sst>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49" fontId="4" fillId="0" borderId="0" xfId="0" applyNumberFormat="1" applyFont="1"/>
    <xf numFmtId="49" fontId="5" fillId="0" borderId="0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164" fontId="6" fillId="0" borderId="2" xfId="0" applyNumberFormat="1" applyFont="1" applyBorder="1"/>
    <xf numFmtId="164" fontId="6" fillId="0" borderId="0" xfId="0" applyNumberFormat="1" applyFont="1" applyBorder="1"/>
    <xf numFmtId="164" fontId="6" fillId="0" borderId="3" xfId="0" applyNumberFormat="1" applyFont="1" applyBorder="1"/>
    <xf numFmtId="164" fontId="6" fillId="0" borderId="4" xfId="0" applyNumberFormat="1" applyFont="1" applyBorder="1"/>
    <xf numFmtId="164" fontId="4" fillId="0" borderId="5" xfId="0" applyNumberFormat="1" applyFont="1" applyBorder="1"/>
    <xf numFmtId="0" fontId="4" fillId="0" borderId="0" xfId="0" applyFont="1"/>
    <xf numFmtId="0" fontId="4" fillId="0" borderId="0" xfId="0" applyNumberFormat="1" applyFont="1"/>
    <xf numFmtId="0" fontId="5" fillId="0" borderId="0" xfId="0" applyNumberFormat="1" applyFont="1"/>
  </cellXfs>
  <cellStyles count="2">
    <cellStyle name="Normal" xfId="0" builtinId="0"/>
    <cellStyle name="Normal 2" xfId="1" xr:uid="{892D69CE-86CD-4DEF-96F0-02A447C0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6631009-F87C-455F-BCA4-5104B2039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29F63B4-C6BB-E4DF-D3A6-B194ED4F2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57150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9ED279F-A159-6000-C2FF-2D65100ECC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6861-9773-4EE5-8B35-E1F4695CF6A2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"/>
      <c r="C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7C29-5EDD-40F9-8227-950C43B61171}">
  <sheetPr codeName="Sheet1"/>
  <dimension ref="A1:T230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sqref="A1:XFD1048576"/>
    </sheetView>
  </sheetViews>
  <sheetFormatPr defaultRowHeight="12.75" x14ac:dyDescent="0.2"/>
  <cols>
    <col min="1" max="8" width="3" style="17" customWidth="1"/>
    <col min="9" max="9" width="32.28515625" style="17" customWidth="1"/>
    <col min="10" max="10" width="9.140625" style="18" bestFit="1" customWidth="1"/>
    <col min="11" max="11" width="10.140625" style="18" bestFit="1" customWidth="1"/>
    <col min="12" max="14" width="9.7109375" style="18" bestFit="1" customWidth="1"/>
    <col min="15" max="15" width="9.140625" style="18" bestFit="1" customWidth="1"/>
    <col min="16" max="16" width="9.7109375" style="18" bestFit="1" customWidth="1"/>
    <col min="17" max="18" width="10.140625" style="18" bestFit="1" customWidth="1"/>
    <col min="19" max="19" width="11" style="18" bestFit="1" customWidth="1"/>
    <col min="20" max="20" width="16.85546875" style="18" bestFit="1" customWidth="1"/>
    <col min="21" max="16384" width="9.140625" style="6"/>
  </cols>
  <sheetData>
    <row r="1" spans="1:20" ht="13.5" thickBot="1" x14ac:dyDescent="0.25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5" t="s">
        <v>0</v>
      </c>
    </row>
    <row r="2" spans="1:20" s="9" customFormat="1" ht="14.25" thickTop="1" thickBot="1" x14ac:dyDescent="0.25">
      <c r="A2" s="7"/>
      <c r="B2" s="7"/>
      <c r="C2" s="7"/>
      <c r="D2" s="7"/>
      <c r="E2" s="7"/>
      <c r="F2" s="7"/>
      <c r="G2" s="7"/>
      <c r="H2" s="7"/>
      <c r="I2" s="7"/>
      <c r="J2" s="8" t="s">
        <v>1</v>
      </c>
      <c r="K2" s="8" t="s">
        <v>2</v>
      </c>
      <c r="L2" s="8" t="s">
        <v>3</v>
      </c>
      <c r="M2" s="8" t="s">
        <v>4</v>
      </c>
      <c r="N2" s="8" t="s">
        <v>5</v>
      </c>
      <c r="O2" s="8" t="s">
        <v>6</v>
      </c>
      <c r="P2" s="8" t="s">
        <v>7</v>
      </c>
      <c r="Q2" s="8" t="s">
        <v>8</v>
      </c>
      <c r="R2" s="8" t="s">
        <v>9</v>
      </c>
      <c r="S2" s="8" t="s">
        <v>10</v>
      </c>
      <c r="T2" s="8" t="s">
        <v>11</v>
      </c>
    </row>
    <row r="3" spans="1:20" ht="13.5" thickTop="1" x14ac:dyDescent="0.2">
      <c r="A3" s="3"/>
      <c r="B3" s="3" t="s">
        <v>12</v>
      </c>
      <c r="C3" s="3"/>
      <c r="D3" s="3"/>
      <c r="E3" s="3"/>
      <c r="F3" s="3"/>
      <c r="G3" s="3"/>
      <c r="H3" s="3"/>
      <c r="I3" s="3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">
      <c r="A4" s="3"/>
      <c r="B4" s="3"/>
      <c r="C4" s="3"/>
      <c r="D4" s="3" t="s">
        <v>13</v>
      </c>
      <c r="E4" s="3"/>
      <c r="F4" s="3"/>
      <c r="G4" s="3"/>
      <c r="H4" s="3"/>
      <c r="I4" s="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">
      <c r="A5" s="3"/>
      <c r="B5" s="3"/>
      <c r="C5" s="3"/>
      <c r="D5" s="3"/>
      <c r="E5" s="3" t="s">
        <v>14</v>
      </c>
      <c r="F5" s="3"/>
      <c r="G5" s="3"/>
      <c r="H5" s="3"/>
      <c r="I5" s="3"/>
      <c r="J5" s="10"/>
      <c r="K5" s="10"/>
      <c r="L5" s="10"/>
      <c r="M5" s="10"/>
      <c r="N5" s="10"/>
      <c r="O5" s="10"/>
      <c r="P5" s="10"/>
      <c r="Q5" s="10"/>
      <c r="R5" s="10"/>
      <c r="S5" s="10">
        <v>0</v>
      </c>
      <c r="T5" s="10">
        <f>ROUND(SUM(J5:S5),5)</f>
        <v>0</v>
      </c>
    </row>
    <row r="6" spans="1:20" x14ac:dyDescent="0.2">
      <c r="A6" s="3"/>
      <c r="B6" s="3"/>
      <c r="C6" s="3"/>
      <c r="D6" s="3"/>
      <c r="E6" s="3" t="s">
        <v>15</v>
      </c>
      <c r="F6" s="3"/>
      <c r="G6" s="3"/>
      <c r="H6" s="3"/>
      <c r="I6" s="3"/>
      <c r="J6" s="10"/>
      <c r="K6" s="10"/>
      <c r="L6" s="10"/>
      <c r="M6" s="10"/>
      <c r="N6" s="10"/>
      <c r="O6" s="10"/>
      <c r="P6" s="10"/>
      <c r="Q6" s="10"/>
      <c r="R6" s="10"/>
      <c r="S6" s="10">
        <v>0</v>
      </c>
      <c r="T6" s="10">
        <f>ROUND(SUM(J6:S6),5)</f>
        <v>0</v>
      </c>
    </row>
    <row r="7" spans="1:20" x14ac:dyDescent="0.2">
      <c r="A7" s="3"/>
      <c r="B7" s="3"/>
      <c r="C7" s="3"/>
      <c r="D7" s="3"/>
      <c r="E7" s="3" t="s">
        <v>16</v>
      </c>
      <c r="F7" s="3"/>
      <c r="G7" s="3"/>
      <c r="H7" s="3"/>
      <c r="I7" s="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">
      <c r="A8" s="3"/>
      <c r="B8" s="3"/>
      <c r="C8" s="3"/>
      <c r="D8" s="3"/>
      <c r="E8" s="3"/>
      <c r="F8" s="3" t="s">
        <v>17</v>
      </c>
      <c r="G8" s="3"/>
      <c r="H8" s="3"/>
      <c r="I8" s="3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">
      <c r="A9" s="3"/>
      <c r="B9" s="3"/>
      <c r="C9" s="3"/>
      <c r="D9" s="3"/>
      <c r="E9" s="3"/>
      <c r="F9" s="3"/>
      <c r="G9" s="3" t="s">
        <v>18</v>
      </c>
      <c r="H9" s="3"/>
      <c r="I9" s="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">
      <c r="A10" s="3"/>
      <c r="B10" s="3"/>
      <c r="C10" s="3"/>
      <c r="D10" s="3"/>
      <c r="E10" s="3"/>
      <c r="F10" s="3"/>
      <c r="G10" s="3"/>
      <c r="H10" s="3" t="s">
        <v>19</v>
      </c>
      <c r="I10" s="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">
      <c r="A11" s="3"/>
      <c r="B11" s="3"/>
      <c r="C11" s="3"/>
      <c r="D11" s="3"/>
      <c r="E11" s="3"/>
      <c r="F11" s="3"/>
      <c r="G11" s="3"/>
      <c r="H11" s="3"/>
      <c r="I11" s="3" t="s">
        <v>20</v>
      </c>
      <c r="J11" s="10"/>
      <c r="K11" s="10"/>
      <c r="L11" s="10"/>
      <c r="M11" s="10"/>
      <c r="N11" s="10"/>
      <c r="O11" s="10"/>
      <c r="P11" s="10"/>
      <c r="Q11" s="10"/>
      <c r="R11" s="10"/>
      <c r="S11" s="10">
        <v>0</v>
      </c>
      <c r="T11" s="10">
        <f>ROUND(SUM(J11:S11),5)</f>
        <v>0</v>
      </c>
    </row>
    <row r="12" spans="1:20" x14ac:dyDescent="0.2">
      <c r="A12" s="3"/>
      <c r="B12" s="3"/>
      <c r="C12" s="3"/>
      <c r="D12" s="3"/>
      <c r="E12" s="3"/>
      <c r="F12" s="3"/>
      <c r="G12" s="3"/>
      <c r="H12" s="3"/>
      <c r="I12" s="3" t="s">
        <v>21</v>
      </c>
      <c r="J12" s="10"/>
      <c r="K12" s="10"/>
      <c r="L12" s="10"/>
      <c r="M12" s="10"/>
      <c r="N12" s="10"/>
      <c r="O12" s="10"/>
      <c r="P12" s="10"/>
      <c r="Q12" s="10"/>
      <c r="R12" s="10"/>
      <c r="S12" s="10">
        <v>0</v>
      </c>
      <c r="T12" s="10">
        <f>ROUND(SUM(J12:S12),5)</f>
        <v>0</v>
      </c>
    </row>
    <row r="13" spans="1:20" x14ac:dyDescent="0.2">
      <c r="A13" s="3"/>
      <c r="B13" s="3"/>
      <c r="C13" s="3"/>
      <c r="D13" s="3"/>
      <c r="E13" s="3"/>
      <c r="F13" s="3"/>
      <c r="G13" s="3"/>
      <c r="H13" s="3"/>
      <c r="I13" s="3" t="s">
        <v>22</v>
      </c>
      <c r="J13" s="10"/>
      <c r="K13" s="10"/>
      <c r="L13" s="10"/>
      <c r="M13" s="10"/>
      <c r="N13" s="10"/>
      <c r="O13" s="10"/>
      <c r="P13" s="10"/>
      <c r="Q13" s="10"/>
      <c r="R13" s="10"/>
      <c r="S13" s="10">
        <v>0</v>
      </c>
      <c r="T13" s="10">
        <f>ROUND(SUM(J13:S13),5)</f>
        <v>0</v>
      </c>
    </row>
    <row r="14" spans="1:20" ht="13.5" thickBot="1" x14ac:dyDescent="0.25">
      <c r="A14" s="3"/>
      <c r="B14" s="3"/>
      <c r="C14" s="3"/>
      <c r="D14" s="3"/>
      <c r="E14" s="3"/>
      <c r="F14" s="3"/>
      <c r="G14" s="3"/>
      <c r="H14" s="3"/>
      <c r="I14" s="3" t="s">
        <v>23</v>
      </c>
      <c r="J14" s="10"/>
      <c r="K14" s="10"/>
      <c r="L14" s="10"/>
      <c r="M14" s="10"/>
      <c r="N14" s="10"/>
      <c r="O14" s="10"/>
      <c r="P14" s="10"/>
      <c r="Q14" s="10"/>
      <c r="R14" s="10"/>
      <c r="S14" s="11">
        <v>0</v>
      </c>
      <c r="T14" s="11">
        <f>ROUND(SUM(J14:S14),5)</f>
        <v>0</v>
      </c>
    </row>
    <row r="15" spans="1:20" x14ac:dyDescent="0.2">
      <c r="A15" s="3"/>
      <c r="B15" s="3"/>
      <c r="C15" s="3"/>
      <c r="D15" s="3"/>
      <c r="E15" s="3"/>
      <c r="F15" s="3"/>
      <c r="G15" s="3"/>
      <c r="H15" s="3" t="s">
        <v>24</v>
      </c>
      <c r="I15" s="3"/>
      <c r="J15" s="10"/>
      <c r="K15" s="10"/>
      <c r="L15" s="10"/>
      <c r="M15" s="10"/>
      <c r="N15" s="10"/>
      <c r="O15" s="10"/>
      <c r="P15" s="10"/>
      <c r="Q15" s="10"/>
      <c r="R15" s="10"/>
      <c r="S15" s="10">
        <f>ROUND(SUM(S10:S14),5)</f>
        <v>0</v>
      </c>
      <c r="T15" s="10">
        <f>ROUND(SUM(J15:S15),5)</f>
        <v>0</v>
      </c>
    </row>
    <row r="16" spans="1:20" x14ac:dyDescent="0.2">
      <c r="A16" s="3"/>
      <c r="B16" s="3"/>
      <c r="C16" s="3"/>
      <c r="D16" s="3"/>
      <c r="E16" s="3"/>
      <c r="F16" s="3"/>
      <c r="G16" s="3"/>
      <c r="H16" s="3" t="s">
        <v>25</v>
      </c>
      <c r="I16" s="3"/>
      <c r="J16" s="10"/>
      <c r="K16" s="10"/>
      <c r="L16" s="10"/>
      <c r="M16" s="10"/>
      <c r="N16" s="10"/>
      <c r="O16" s="10"/>
      <c r="P16" s="10"/>
      <c r="Q16" s="10"/>
      <c r="R16" s="10"/>
      <c r="S16" s="10">
        <v>0</v>
      </c>
      <c r="T16" s="10">
        <f>ROUND(SUM(J16:S16),5)</f>
        <v>0</v>
      </c>
    </row>
    <row r="17" spans="1:20" x14ac:dyDescent="0.2">
      <c r="A17" s="3"/>
      <c r="B17" s="3"/>
      <c r="C17" s="3"/>
      <c r="D17" s="3"/>
      <c r="E17" s="3"/>
      <c r="F17" s="3"/>
      <c r="G17" s="3"/>
      <c r="H17" s="3" t="s">
        <v>26</v>
      </c>
      <c r="I17" s="3"/>
      <c r="J17" s="10"/>
      <c r="K17" s="10"/>
      <c r="L17" s="10"/>
      <c r="M17" s="10"/>
      <c r="N17" s="10"/>
      <c r="O17" s="10"/>
      <c r="P17" s="10"/>
      <c r="Q17" s="10"/>
      <c r="R17" s="10"/>
      <c r="S17" s="10">
        <v>0</v>
      </c>
      <c r="T17" s="10">
        <f>ROUND(SUM(J17:S17),5)</f>
        <v>0</v>
      </c>
    </row>
    <row r="18" spans="1:20" ht="13.5" thickBot="1" x14ac:dyDescent="0.25">
      <c r="A18" s="3"/>
      <c r="B18" s="3"/>
      <c r="C18" s="3"/>
      <c r="D18" s="3"/>
      <c r="E18" s="3"/>
      <c r="F18" s="3"/>
      <c r="G18" s="3"/>
      <c r="H18" s="3" t="s">
        <v>27</v>
      </c>
      <c r="I18" s="3"/>
      <c r="J18" s="10"/>
      <c r="K18" s="10"/>
      <c r="L18" s="10"/>
      <c r="M18" s="10"/>
      <c r="N18" s="10"/>
      <c r="O18" s="10"/>
      <c r="P18" s="10"/>
      <c r="Q18" s="10"/>
      <c r="R18" s="10"/>
      <c r="S18" s="11">
        <v>0</v>
      </c>
      <c r="T18" s="11">
        <f>ROUND(SUM(J18:S18),5)</f>
        <v>0</v>
      </c>
    </row>
    <row r="19" spans="1:20" x14ac:dyDescent="0.2">
      <c r="A19" s="3"/>
      <c r="B19" s="3"/>
      <c r="C19" s="3"/>
      <c r="D19" s="3"/>
      <c r="E19" s="3"/>
      <c r="F19" s="3"/>
      <c r="G19" s="3" t="s">
        <v>28</v>
      </c>
      <c r="H19" s="3"/>
      <c r="I19" s="3"/>
      <c r="J19" s="10"/>
      <c r="K19" s="10"/>
      <c r="L19" s="10"/>
      <c r="M19" s="10"/>
      <c r="N19" s="10"/>
      <c r="O19" s="10"/>
      <c r="P19" s="10"/>
      <c r="Q19" s="10"/>
      <c r="R19" s="10"/>
      <c r="S19" s="10">
        <f>ROUND(S9+SUM(S15:S18),5)</f>
        <v>0</v>
      </c>
      <c r="T19" s="10">
        <f>ROUND(SUM(J19:S19),5)</f>
        <v>0</v>
      </c>
    </row>
    <row r="20" spans="1:20" ht="13.5" thickBot="1" x14ac:dyDescent="0.25">
      <c r="A20" s="3"/>
      <c r="B20" s="3"/>
      <c r="C20" s="3"/>
      <c r="D20" s="3"/>
      <c r="E20" s="3"/>
      <c r="F20" s="3"/>
      <c r="G20" s="3" t="s">
        <v>29</v>
      </c>
      <c r="H20" s="3"/>
      <c r="I20" s="3"/>
      <c r="J20" s="11">
        <v>12</v>
      </c>
      <c r="K20" s="11">
        <v>820.42</v>
      </c>
      <c r="L20" s="11">
        <v>230</v>
      </c>
      <c r="M20" s="11">
        <v>3576</v>
      </c>
      <c r="N20" s="11">
        <v>23.37</v>
      </c>
      <c r="O20" s="11">
        <v>467.5</v>
      </c>
      <c r="P20" s="11">
        <v>0</v>
      </c>
      <c r="Q20" s="11">
        <v>958.65</v>
      </c>
      <c r="R20" s="11">
        <v>-295</v>
      </c>
      <c r="S20" s="11">
        <v>-191.2</v>
      </c>
      <c r="T20" s="11">
        <f>ROUND(SUM(J20:S20),5)</f>
        <v>5601.74</v>
      </c>
    </row>
    <row r="21" spans="1:20" x14ac:dyDescent="0.2">
      <c r="A21" s="3"/>
      <c r="B21" s="3"/>
      <c r="C21" s="3"/>
      <c r="D21" s="3"/>
      <c r="E21" s="3"/>
      <c r="F21" s="3" t="s">
        <v>30</v>
      </c>
      <c r="G21" s="3"/>
      <c r="H21" s="3"/>
      <c r="I21" s="3"/>
      <c r="J21" s="10">
        <f>ROUND(J8+SUM(J19:J20),5)</f>
        <v>12</v>
      </c>
      <c r="K21" s="10">
        <f>ROUND(K8+SUM(K19:K20),5)</f>
        <v>820.42</v>
      </c>
      <c r="L21" s="10">
        <f>ROUND(L8+SUM(L19:L20),5)</f>
        <v>230</v>
      </c>
      <c r="M21" s="10">
        <f>ROUND(M8+SUM(M19:M20),5)</f>
        <v>3576</v>
      </c>
      <c r="N21" s="10">
        <f>ROUND(N8+SUM(N19:N20),5)</f>
        <v>23.37</v>
      </c>
      <c r="O21" s="10">
        <f>ROUND(O8+SUM(O19:O20),5)</f>
        <v>467.5</v>
      </c>
      <c r="P21" s="10">
        <f>ROUND(P8+SUM(P19:P20),5)</f>
        <v>0</v>
      </c>
      <c r="Q21" s="10">
        <f>ROUND(Q8+SUM(Q19:Q20),5)</f>
        <v>958.65</v>
      </c>
      <c r="R21" s="10">
        <f>ROUND(R8+SUM(R19:R20),5)</f>
        <v>-295</v>
      </c>
      <c r="S21" s="10">
        <f>ROUND(S8+SUM(S19:S20),5)</f>
        <v>-191.2</v>
      </c>
      <c r="T21" s="10">
        <f>ROUND(SUM(J21:S21),5)</f>
        <v>5601.74</v>
      </c>
    </row>
    <row r="22" spans="1:20" x14ac:dyDescent="0.2">
      <c r="A22" s="3"/>
      <c r="B22" s="3"/>
      <c r="C22" s="3"/>
      <c r="D22" s="3"/>
      <c r="E22" s="3"/>
      <c r="F22" s="3" t="s">
        <v>31</v>
      </c>
      <c r="G22" s="3"/>
      <c r="H22" s="3"/>
      <c r="I22" s="3"/>
      <c r="J22" s="10"/>
      <c r="K22" s="10"/>
      <c r="L22" s="10"/>
      <c r="M22" s="10"/>
      <c r="N22" s="10"/>
      <c r="O22" s="10"/>
      <c r="P22" s="10"/>
      <c r="Q22" s="10"/>
      <c r="R22" s="10"/>
      <c r="S22" s="10">
        <v>0</v>
      </c>
      <c r="T22" s="10">
        <f>ROUND(SUM(J22:S22),5)</f>
        <v>0</v>
      </c>
    </row>
    <row r="23" spans="1:20" x14ac:dyDescent="0.2">
      <c r="A23" s="3"/>
      <c r="B23" s="3"/>
      <c r="C23" s="3"/>
      <c r="D23" s="3"/>
      <c r="E23" s="3"/>
      <c r="F23" s="3" t="s">
        <v>32</v>
      </c>
      <c r="G23" s="3"/>
      <c r="H23" s="3"/>
      <c r="I23" s="3"/>
      <c r="J23" s="10">
        <v>78.36</v>
      </c>
      <c r="K23" s="10">
        <v>345.08</v>
      </c>
      <c r="L23" s="10">
        <v>226.35</v>
      </c>
      <c r="M23" s="10">
        <v>0</v>
      </c>
      <c r="N23" s="10">
        <v>185</v>
      </c>
      <c r="O23" s="10">
        <v>0</v>
      </c>
      <c r="P23" s="10">
        <v>0</v>
      </c>
      <c r="Q23" s="10">
        <v>0</v>
      </c>
      <c r="R23" s="10">
        <v>26.65</v>
      </c>
      <c r="S23" s="10">
        <v>296</v>
      </c>
      <c r="T23" s="10">
        <f>ROUND(SUM(J23:S23),5)</f>
        <v>1157.44</v>
      </c>
    </row>
    <row r="24" spans="1:20" x14ac:dyDescent="0.2">
      <c r="A24" s="3"/>
      <c r="B24" s="3"/>
      <c r="C24" s="3"/>
      <c r="D24" s="3"/>
      <c r="E24" s="3"/>
      <c r="F24" s="3" t="s">
        <v>33</v>
      </c>
      <c r="G24" s="3"/>
      <c r="H24" s="3"/>
      <c r="I24" s="3"/>
      <c r="J24" s="10"/>
      <c r="K24" s="10"/>
      <c r="L24" s="10"/>
      <c r="M24" s="10"/>
      <c r="N24" s="10"/>
      <c r="O24" s="10"/>
      <c r="P24" s="10"/>
      <c r="Q24" s="10"/>
      <c r="R24" s="10"/>
      <c r="S24" s="10">
        <v>0</v>
      </c>
      <c r="T24" s="10">
        <f>ROUND(SUM(J24:S24),5)</f>
        <v>0</v>
      </c>
    </row>
    <row r="25" spans="1:20" x14ac:dyDescent="0.2">
      <c r="A25" s="3"/>
      <c r="B25" s="3"/>
      <c r="C25" s="3"/>
      <c r="D25" s="3"/>
      <c r="E25" s="3"/>
      <c r="F25" s="3" t="s">
        <v>34</v>
      </c>
      <c r="G25" s="3"/>
      <c r="H25" s="3"/>
      <c r="I25" s="3"/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-300</v>
      </c>
      <c r="P25" s="10"/>
      <c r="Q25" s="10"/>
      <c r="R25" s="10"/>
      <c r="S25" s="10">
        <v>0</v>
      </c>
      <c r="T25" s="10">
        <f>ROUND(SUM(J25:S25),5)</f>
        <v>-300</v>
      </c>
    </row>
    <row r="26" spans="1:20" x14ac:dyDescent="0.2">
      <c r="A26" s="3"/>
      <c r="B26" s="3"/>
      <c r="C26" s="3"/>
      <c r="D26" s="3"/>
      <c r="E26" s="3"/>
      <c r="F26" s="3" t="s">
        <v>35</v>
      </c>
      <c r="G26" s="3"/>
      <c r="H26" s="3"/>
      <c r="I26" s="3"/>
      <c r="J26" s="10">
        <v>0</v>
      </c>
      <c r="K26" s="10">
        <v>1000</v>
      </c>
      <c r="L26" s="10">
        <v>1250</v>
      </c>
      <c r="M26" s="10">
        <v>0</v>
      </c>
      <c r="N26" s="10">
        <v>1532</v>
      </c>
      <c r="O26" s="10">
        <v>22740</v>
      </c>
      <c r="P26" s="10">
        <v>300</v>
      </c>
      <c r="Q26" s="10">
        <v>2590</v>
      </c>
      <c r="R26" s="10">
        <v>710</v>
      </c>
      <c r="S26" s="10">
        <v>232</v>
      </c>
      <c r="T26" s="10">
        <f>ROUND(SUM(J26:S26),5)</f>
        <v>30354</v>
      </c>
    </row>
    <row r="27" spans="1:20" ht="13.5" thickBot="1" x14ac:dyDescent="0.25">
      <c r="A27" s="3"/>
      <c r="B27" s="3"/>
      <c r="C27" s="3"/>
      <c r="D27" s="3"/>
      <c r="E27" s="3"/>
      <c r="F27" s="3" t="s">
        <v>36</v>
      </c>
      <c r="G27" s="3"/>
      <c r="H27" s="3"/>
      <c r="I27" s="3"/>
      <c r="J27" s="11"/>
      <c r="K27" s="11"/>
      <c r="L27" s="11"/>
      <c r="M27" s="11"/>
      <c r="N27" s="11"/>
      <c r="O27" s="11"/>
      <c r="P27" s="11"/>
      <c r="Q27" s="11"/>
      <c r="R27" s="11"/>
      <c r="S27" s="11">
        <v>0</v>
      </c>
      <c r="T27" s="11">
        <f>ROUND(SUM(J27:S27),5)</f>
        <v>0</v>
      </c>
    </row>
    <row r="28" spans="1:20" x14ac:dyDescent="0.2">
      <c r="A28" s="3"/>
      <c r="B28" s="3"/>
      <c r="C28" s="3"/>
      <c r="D28" s="3"/>
      <c r="E28" s="3" t="s">
        <v>37</v>
      </c>
      <c r="F28" s="3"/>
      <c r="G28" s="3"/>
      <c r="H28" s="3"/>
      <c r="I28" s="3"/>
      <c r="J28" s="10">
        <f>ROUND(J7+SUM(J21:J27),5)</f>
        <v>90.36</v>
      </c>
      <c r="K28" s="10">
        <f>ROUND(K7+SUM(K21:K27),5)</f>
        <v>2165.5</v>
      </c>
      <c r="L28" s="10">
        <f>ROUND(L7+SUM(L21:L27),5)</f>
        <v>1706.35</v>
      </c>
      <c r="M28" s="10">
        <f>ROUND(M7+SUM(M21:M27),5)</f>
        <v>3576</v>
      </c>
      <c r="N28" s="10">
        <f>ROUND(N7+SUM(N21:N27),5)</f>
        <v>1740.37</v>
      </c>
      <c r="O28" s="10">
        <f>ROUND(O7+SUM(O21:O27),5)</f>
        <v>22907.5</v>
      </c>
      <c r="P28" s="10">
        <f>ROUND(P7+SUM(P21:P27),5)</f>
        <v>300</v>
      </c>
      <c r="Q28" s="10">
        <f>ROUND(Q7+SUM(Q21:Q27),5)</f>
        <v>3548.65</v>
      </c>
      <c r="R28" s="10">
        <f>ROUND(R7+SUM(R21:R27),5)</f>
        <v>441.65</v>
      </c>
      <c r="S28" s="10">
        <f>ROUND(S7+SUM(S21:S27),5)</f>
        <v>336.8</v>
      </c>
      <c r="T28" s="10">
        <f>ROUND(SUM(J28:S28),5)</f>
        <v>36813.18</v>
      </c>
    </row>
    <row r="29" spans="1:20" x14ac:dyDescent="0.2">
      <c r="A29" s="3"/>
      <c r="B29" s="3"/>
      <c r="C29" s="3"/>
      <c r="D29" s="3"/>
      <c r="E29" s="3" t="s">
        <v>38</v>
      </c>
      <c r="F29" s="3"/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3"/>
      <c r="B30" s="3"/>
      <c r="C30" s="3"/>
      <c r="D30" s="3"/>
      <c r="E30" s="3"/>
      <c r="F30" s="3" t="s">
        <v>39</v>
      </c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>
        <v>0</v>
      </c>
      <c r="T30" s="10">
        <f>ROUND(SUM(J30:S30),5)</f>
        <v>0</v>
      </c>
    </row>
    <row r="31" spans="1:20" ht="13.5" thickBot="1" x14ac:dyDescent="0.25">
      <c r="A31" s="3"/>
      <c r="B31" s="3"/>
      <c r="C31" s="3"/>
      <c r="D31" s="3"/>
      <c r="E31" s="3"/>
      <c r="F31" s="3" t="s">
        <v>40</v>
      </c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1">
        <v>0</v>
      </c>
      <c r="T31" s="11">
        <f>ROUND(SUM(J31:S31),5)</f>
        <v>0</v>
      </c>
    </row>
    <row r="32" spans="1:20" x14ac:dyDescent="0.2">
      <c r="A32" s="3"/>
      <c r="B32" s="3"/>
      <c r="C32" s="3"/>
      <c r="D32" s="3"/>
      <c r="E32" s="3" t="s">
        <v>41</v>
      </c>
      <c r="F32" s="3"/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>
        <f>ROUND(SUM(S29:S31),5)</f>
        <v>0</v>
      </c>
      <c r="T32" s="10">
        <f>ROUND(SUM(J32:S32),5)</f>
        <v>0</v>
      </c>
    </row>
    <row r="33" spans="1:20" x14ac:dyDescent="0.2">
      <c r="A33" s="3"/>
      <c r="B33" s="3"/>
      <c r="C33" s="3"/>
      <c r="D33" s="3"/>
      <c r="E33" s="3" t="s">
        <v>42</v>
      </c>
      <c r="F33" s="3"/>
      <c r="G33" s="3"/>
      <c r="H33" s="3"/>
      <c r="I33" s="3"/>
      <c r="J33" s="10">
        <v>47.76</v>
      </c>
      <c r="K33" s="10">
        <v>46.01</v>
      </c>
      <c r="L33" s="10">
        <v>45.81</v>
      </c>
      <c r="M33" s="10">
        <v>44.72</v>
      </c>
      <c r="N33" s="10">
        <v>40.25</v>
      </c>
      <c r="O33" s="10">
        <v>40.49</v>
      </c>
      <c r="P33" s="10">
        <v>38.81</v>
      </c>
      <c r="Q33" s="10">
        <v>35.450000000000003</v>
      </c>
      <c r="R33" s="10">
        <v>38.31</v>
      </c>
      <c r="S33" s="10">
        <v>28.92</v>
      </c>
      <c r="T33" s="10">
        <f>ROUND(SUM(J33:S33),5)</f>
        <v>406.53</v>
      </c>
    </row>
    <row r="34" spans="1:20" x14ac:dyDescent="0.2">
      <c r="A34" s="3"/>
      <c r="B34" s="3"/>
      <c r="C34" s="3"/>
      <c r="D34" s="3"/>
      <c r="E34" s="3" t="s">
        <v>43</v>
      </c>
      <c r="F34" s="3"/>
      <c r="G34" s="3"/>
      <c r="H34" s="3"/>
      <c r="I34" s="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">
      <c r="A35" s="3"/>
      <c r="B35" s="3"/>
      <c r="C35" s="3"/>
      <c r="D35" s="3"/>
      <c r="E35" s="3"/>
      <c r="F35" s="3" t="s">
        <v>44</v>
      </c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0"/>
      <c r="S35" s="10">
        <v>0</v>
      </c>
      <c r="T35" s="10">
        <f>ROUND(SUM(J35:S35),5)</f>
        <v>0</v>
      </c>
    </row>
    <row r="36" spans="1:20" x14ac:dyDescent="0.2">
      <c r="A36" s="3"/>
      <c r="B36" s="3"/>
      <c r="C36" s="3"/>
      <c r="D36" s="3"/>
      <c r="E36" s="3"/>
      <c r="F36" s="3" t="s">
        <v>45</v>
      </c>
      <c r="G36" s="3"/>
      <c r="H36" s="3"/>
      <c r="I36" s="3"/>
      <c r="J36" s="10">
        <v>1360</v>
      </c>
      <c r="K36" s="10">
        <v>580</v>
      </c>
      <c r="L36" s="10">
        <v>320</v>
      </c>
      <c r="M36" s="10">
        <v>3450</v>
      </c>
      <c r="N36" s="10">
        <v>1490</v>
      </c>
      <c r="O36" s="10">
        <v>730</v>
      </c>
      <c r="P36" s="10">
        <v>1880</v>
      </c>
      <c r="Q36" s="10">
        <v>2740</v>
      </c>
      <c r="R36" s="10">
        <v>1380</v>
      </c>
      <c r="S36" s="10">
        <v>1104</v>
      </c>
      <c r="T36" s="10">
        <f>ROUND(SUM(J36:S36),5)</f>
        <v>15034</v>
      </c>
    </row>
    <row r="37" spans="1:20" x14ac:dyDescent="0.2">
      <c r="A37" s="3"/>
      <c r="B37" s="3"/>
      <c r="C37" s="3"/>
      <c r="D37" s="3"/>
      <c r="E37" s="3"/>
      <c r="F37" s="3" t="s">
        <v>46</v>
      </c>
      <c r="G37" s="3"/>
      <c r="H37" s="3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>
        <v>0</v>
      </c>
      <c r="T37" s="10">
        <f>ROUND(SUM(J37:S37),5)</f>
        <v>0</v>
      </c>
    </row>
    <row r="38" spans="1:20" x14ac:dyDescent="0.2">
      <c r="A38" s="3"/>
      <c r="B38" s="3"/>
      <c r="C38" s="3"/>
      <c r="D38" s="3"/>
      <c r="E38" s="3"/>
      <c r="F38" s="3" t="s">
        <v>47</v>
      </c>
      <c r="G38" s="3"/>
      <c r="H38" s="3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>
        <v>0</v>
      </c>
      <c r="T38" s="10">
        <f>ROUND(SUM(J38:S38),5)</f>
        <v>0</v>
      </c>
    </row>
    <row r="39" spans="1:20" ht="13.5" thickBot="1" x14ac:dyDescent="0.25">
      <c r="A39" s="3"/>
      <c r="B39" s="3"/>
      <c r="C39" s="3"/>
      <c r="D39" s="3"/>
      <c r="E39" s="3"/>
      <c r="F39" s="3" t="s">
        <v>48</v>
      </c>
      <c r="G39" s="3"/>
      <c r="H39" s="3"/>
      <c r="I39" s="3"/>
      <c r="J39" s="11"/>
      <c r="K39" s="11"/>
      <c r="L39" s="11"/>
      <c r="M39" s="11"/>
      <c r="N39" s="11"/>
      <c r="O39" s="11"/>
      <c r="P39" s="11">
        <v>0</v>
      </c>
      <c r="Q39" s="11">
        <v>0</v>
      </c>
      <c r="R39" s="11">
        <v>684</v>
      </c>
      <c r="S39" s="11">
        <v>0</v>
      </c>
      <c r="T39" s="11">
        <f>ROUND(SUM(J39:S39),5)</f>
        <v>684</v>
      </c>
    </row>
    <row r="40" spans="1:20" x14ac:dyDescent="0.2">
      <c r="A40" s="3"/>
      <c r="B40" s="3"/>
      <c r="C40" s="3"/>
      <c r="D40" s="3"/>
      <c r="E40" s="3" t="s">
        <v>49</v>
      </c>
      <c r="F40" s="3"/>
      <c r="G40" s="3"/>
      <c r="H40" s="3"/>
      <c r="I40" s="3"/>
      <c r="J40" s="10">
        <f>ROUND(SUM(J34:J39),5)</f>
        <v>1360</v>
      </c>
      <c r="K40" s="10">
        <f>ROUND(SUM(K34:K39),5)</f>
        <v>580</v>
      </c>
      <c r="L40" s="10">
        <f>ROUND(SUM(L34:L39),5)</f>
        <v>320</v>
      </c>
      <c r="M40" s="10">
        <f>ROUND(SUM(M34:M39),5)</f>
        <v>3450</v>
      </c>
      <c r="N40" s="10">
        <f>ROUND(SUM(N34:N39),5)</f>
        <v>1490</v>
      </c>
      <c r="O40" s="10">
        <f>ROUND(SUM(O34:O39),5)</f>
        <v>730</v>
      </c>
      <c r="P40" s="10">
        <f>ROUND(SUM(P34:P39),5)</f>
        <v>1880</v>
      </c>
      <c r="Q40" s="10">
        <f>ROUND(SUM(Q34:Q39),5)</f>
        <v>2740</v>
      </c>
      <c r="R40" s="10">
        <f>ROUND(SUM(R34:R39),5)</f>
        <v>2064</v>
      </c>
      <c r="S40" s="10">
        <f>ROUND(SUM(S34:S39),5)</f>
        <v>1104</v>
      </c>
      <c r="T40" s="10">
        <f>ROUND(SUM(J40:S40),5)</f>
        <v>15718</v>
      </c>
    </row>
    <row r="41" spans="1:20" x14ac:dyDescent="0.2">
      <c r="A41" s="3"/>
      <c r="B41" s="3"/>
      <c r="C41" s="3"/>
      <c r="D41" s="3"/>
      <c r="E41" s="3" t="s">
        <v>50</v>
      </c>
      <c r="F41" s="3"/>
      <c r="G41" s="3"/>
      <c r="H41" s="3"/>
      <c r="I41" s="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">
      <c r="A42" s="3"/>
      <c r="B42" s="3"/>
      <c r="C42" s="3"/>
      <c r="D42" s="3"/>
      <c r="E42" s="3"/>
      <c r="F42" s="3" t="s">
        <v>51</v>
      </c>
      <c r="G42" s="3"/>
      <c r="H42" s="3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">
      <c r="A43" s="3"/>
      <c r="B43" s="3"/>
      <c r="C43" s="3"/>
      <c r="D43" s="3"/>
      <c r="E43" s="3"/>
      <c r="F43" s="3"/>
      <c r="G43" s="3" t="s">
        <v>52</v>
      </c>
      <c r="H43" s="3"/>
      <c r="I43" s="3"/>
      <c r="J43" s="10">
        <v>15826.63</v>
      </c>
      <c r="K43" s="10">
        <v>6971.05</v>
      </c>
      <c r="L43" s="10">
        <v>276</v>
      </c>
      <c r="M43" s="10">
        <v>0</v>
      </c>
      <c r="N43" s="10">
        <v>0</v>
      </c>
      <c r="O43" s="10">
        <v>0</v>
      </c>
      <c r="P43" s="10">
        <v>2250</v>
      </c>
      <c r="Q43" s="10">
        <v>95.94</v>
      </c>
      <c r="R43" s="10">
        <v>1867.5</v>
      </c>
      <c r="S43" s="10">
        <v>220</v>
      </c>
      <c r="T43" s="10">
        <f>ROUND(SUM(J43:S43),5)</f>
        <v>27507.119999999999</v>
      </c>
    </row>
    <row r="44" spans="1:20" x14ac:dyDescent="0.2">
      <c r="A44" s="3"/>
      <c r="B44" s="3"/>
      <c r="C44" s="3"/>
      <c r="D44" s="3"/>
      <c r="E44" s="3"/>
      <c r="F44" s="3"/>
      <c r="G44" s="3" t="s">
        <v>53</v>
      </c>
      <c r="H44" s="3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>
        <v>0</v>
      </c>
      <c r="T44" s="10">
        <f>ROUND(SUM(J44:S44),5)</f>
        <v>0</v>
      </c>
    </row>
    <row r="45" spans="1:20" ht="13.5" thickBot="1" x14ac:dyDescent="0.25">
      <c r="A45" s="3"/>
      <c r="B45" s="3"/>
      <c r="C45" s="3"/>
      <c r="D45" s="3"/>
      <c r="E45" s="3"/>
      <c r="F45" s="3"/>
      <c r="G45" s="3" t="s">
        <v>54</v>
      </c>
      <c r="H45" s="3"/>
      <c r="I45" s="3"/>
      <c r="J45" s="11"/>
      <c r="K45" s="11"/>
      <c r="L45" s="11"/>
      <c r="M45" s="11"/>
      <c r="N45" s="11"/>
      <c r="O45" s="11"/>
      <c r="P45" s="11"/>
      <c r="Q45" s="11"/>
      <c r="R45" s="11"/>
      <c r="S45" s="11">
        <v>0</v>
      </c>
      <c r="T45" s="11">
        <f>ROUND(SUM(J45:S45),5)</f>
        <v>0</v>
      </c>
    </row>
    <row r="46" spans="1:20" x14ac:dyDescent="0.2">
      <c r="A46" s="3"/>
      <c r="B46" s="3"/>
      <c r="C46" s="3"/>
      <c r="D46" s="3"/>
      <c r="E46" s="3"/>
      <c r="F46" s="3" t="s">
        <v>55</v>
      </c>
      <c r="G46" s="3"/>
      <c r="H46" s="3"/>
      <c r="I46" s="3"/>
      <c r="J46" s="10">
        <f>ROUND(SUM(J42:J45),5)</f>
        <v>15826.63</v>
      </c>
      <c r="K46" s="10">
        <f>ROUND(SUM(K42:K45),5)</f>
        <v>6971.05</v>
      </c>
      <c r="L46" s="10">
        <f>ROUND(SUM(L42:L45),5)</f>
        <v>276</v>
      </c>
      <c r="M46" s="10">
        <f>ROUND(SUM(M42:M45),5)</f>
        <v>0</v>
      </c>
      <c r="N46" s="10">
        <f>ROUND(SUM(N42:N45),5)</f>
        <v>0</v>
      </c>
      <c r="O46" s="10">
        <f>ROUND(SUM(O42:O45),5)</f>
        <v>0</v>
      </c>
      <c r="P46" s="10">
        <f>ROUND(SUM(P42:P45),5)</f>
        <v>2250</v>
      </c>
      <c r="Q46" s="10">
        <f>ROUND(SUM(Q42:Q45),5)</f>
        <v>95.94</v>
      </c>
      <c r="R46" s="10">
        <f>ROUND(SUM(R42:R45),5)</f>
        <v>1867.5</v>
      </c>
      <c r="S46" s="10">
        <f>ROUND(SUM(S42:S45),5)</f>
        <v>220</v>
      </c>
      <c r="T46" s="10">
        <f>ROUND(SUM(J46:S46),5)</f>
        <v>27507.119999999999</v>
      </c>
    </row>
    <row r="47" spans="1:20" x14ac:dyDescent="0.2">
      <c r="A47" s="3"/>
      <c r="B47" s="3"/>
      <c r="C47" s="3"/>
      <c r="D47" s="3"/>
      <c r="E47" s="3"/>
      <c r="F47" s="3" t="s">
        <v>56</v>
      </c>
      <c r="G47" s="3"/>
      <c r="H47" s="3"/>
      <c r="I47" s="3"/>
      <c r="J47" s="10">
        <v>250</v>
      </c>
      <c r="K47" s="10">
        <v>0</v>
      </c>
      <c r="L47" s="10">
        <v>0</v>
      </c>
      <c r="M47" s="10">
        <v>0</v>
      </c>
      <c r="N47" s="10">
        <v>0</v>
      </c>
      <c r="O47" s="10">
        <v>22</v>
      </c>
      <c r="P47" s="10">
        <v>0</v>
      </c>
      <c r="Q47" s="10">
        <v>0</v>
      </c>
      <c r="R47" s="10">
        <v>0</v>
      </c>
      <c r="S47" s="10">
        <v>189.94</v>
      </c>
      <c r="T47" s="10">
        <f>ROUND(SUM(J47:S47),5)</f>
        <v>461.94</v>
      </c>
    </row>
    <row r="48" spans="1:20" x14ac:dyDescent="0.2">
      <c r="A48" s="3"/>
      <c r="B48" s="3"/>
      <c r="C48" s="3"/>
      <c r="D48" s="3"/>
      <c r="E48" s="3"/>
      <c r="F48" s="3" t="s">
        <v>57</v>
      </c>
      <c r="G48" s="3"/>
      <c r="H48" s="3"/>
      <c r="I48" s="3"/>
      <c r="J48" s="10"/>
      <c r="K48" s="10"/>
      <c r="L48" s="10"/>
      <c r="M48" s="10"/>
      <c r="N48" s="10"/>
      <c r="O48" s="10"/>
      <c r="P48" s="10"/>
      <c r="Q48" s="10"/>
      <c r="R48" s="10"/>
      <c r="S48" s="10">
        <v>0</v>
      </c>
      <c r="T48" s="10">
        <f>ROUND(SUM(J48:S48),5)</f>
        <v>0</v>
      </c>
    </row>
    <row r="49" spans="1:20" x14ac:dyDescent="0.2">
      <c r="A49" s="3"/>
      <c r="B49" s="3"/>
      <c r="C49" s="3"/>
      <c r="D49" s="3"/>
      <c r="E49" s="3"/>
      <c r="F49" s="3" t="s">
        <v>58</v>
      </c>
      <c r="G49" s="3"/>
      <c r="H49" s="3"/>
      <c r="I49" s="3"/>
      <c r="J49" s="10">
        <v>0</v>
      </c>
      <c r="K49" s="10">
        <v>0</v>
      </c>
      <c r="L49" s="10">
        <v>0</v>
      </c>
      <c r="M49" s="10">
        <v>0</v>
      </c>
      <c r="N49" s="10">
        <v>200</v>
      </c>
      <c r="O49" s="10">
        <v>0</v>
      </c>
      <c r="P49" s="10">
        <v>0</v>
      </c>
      <c r="Q49" s="10">
        <v>187</v>
      </c>
      <c r="R49" s="10">
        <v>110</v>
      </c>
      <c r="S49" s="10">
        <v>398.7</v>
      </c>
      <c r="T49" s="10">
        <f>ROUND(SUM(J49:S49),5)</f>
        <v>895.7</v>
      </c>
    </row>
    <row r="50" spans="1:20" x14ac:dyDescent="0.2">
      <c r="A50" s="3"/>
      <c r="B50" s="3"/>
      <c r="C50" s="3"/>
      <c r="D50" s="3"/>
      <c r="E50" s="3"/>
      <c r="F50" s="3" t="s">
        <v>59</v>
      </c>
      <c r="G50" s="3"/>
      <c r="H50" s="3"/>
      <c r="I50" s="3"/>
      <c r="J50" s="10"/>
      <c r="K50" s="10"/>
      <c r="L50" s="10"/>
      <c r="M50" s="10"/>
      <c r="N50" s="10"/>
      <c r="O50" s="10"/>
      <c r="P50" s="10"/>
      <c r="Q50" s="10"/>
      <c r="R50" s="10"/>
      <c r="S50" s="10">
        <v>0</v>
      </c>
      <c r="T50" s="10">
        <f>ROUND(SUM(J50:S50),5)</f>
        <v>0</v>
      </c>
    </row>
    <row r="51" spans="1:20" x14ac:dyDescent="0.2">
      <c r="A51" s="3"/>
      <c r="B51" s="3"/>
      <c r="C51" s="3"/>
      <c r="D51" s="3"/>
      <c r="E51" s="3"/>
      <c r="F51" s="3" t="s">
        <v>60</v>
      </c>
      <c r="G51" s="3"/>
      <c r="H51" s="3"/>
      <c r="I51" s="3"/>
      <c r="J51" s="10">
        <v>575</v>
      </c>
      <c r="K51" s="10">
        <v>3600</v>
      </c>
      <c r="L51" s="10">
        <v>600</v>
      </c>
      <c r="M51" s="10">
        <v>0</v>
      </c>
      <c r="N51" s="10">
        <v>0</v>
      </c>
      <c r="O51" s="10">
        <v>2450</v>
      </c>
      <c r="P51" s="10">
        <v>350</v>
      </c>
      <c r="Q51" s="10">
        <v>5275</v>
      </c>
      <c r="R51" s="10">
        <v>14300</v>
      </c>
      <c r="S51" s="10">
        <v>1880</v>
      </c>
      <c r="T51" s="10">
        <f>ROUND(SUM(J51:S51),5)</f>
        <v>29030</v>
      </c>
    </row>
    <row r="52" spans="1:20" x14ac:dyDescent="0.2">
      <c r="A52" s="3"/>
      <c r="B52" s="3"/>
      <c r="C52" s="3"/>
      <c r="D52" s="3"/>
      <c r="E52" s="3"/>
      <c r="F52" s="3" t="s">
        <v>61</v>
      </c>
      <c r="G52" s="3"/>
      <c r="H52" s="3"/>
      <c r="I52" s="3"/>
      <c r="J52" s="10">
        <v>3150</v>
      </c>
      <c r="K52" s="10">
        <v>22698.67</v>
      </c>
      <c r="L52" s="10">
        <v>5074.5</v>
      </c>
      <c r="M52" s="10">
        <v>660</v>
      </c>
      <c r="N52" s="10">
        <v>788</v>
      </c>
      <c r="O52" s="10">
        <v>1310</v>
      </c>
      <c r="P52" s="10">
        <v>1535</v>
      </c>
      <c r="Q52" s="10">
        <v>5340</v>
      </c>
      <c r="R52" s="10">
        <v>3994.83</v>
      </c>
      <c r="S52" s="10">
        <v>1142.74</v>
      </c>
      <c r="T52" s="10">
        <f>ROUND(SUM(J52:S52),5)</f>
        <v>45693.74</v>
      </c>
    </row>
    <row r="53" spans="1:20" x14ac:dyDescent="0.2">
      <c r="A53" s="3"/>
      <c r="B53" s="3"/>
      <c r="C53" s="3"/>
      <c r="D53" s="3"/>
      <c r="E53" s="3"/>
      <c r="F53" s="3" t="s">
        <v>62</v>
      </c>
      <c r="G53" s="3"/>
      <c r="H53" s="3"/>
      <c r="I53" s="3"/>
      <c r="J53" s="10">
        <v>35255.19</v>
      </c>
      <c r="K53" s="10">
        <v>101127.49</v>
      </c>
      <c r="L53" s="10">
        <v>68905.570000000007</v>
      </c>
      <c r="M53" s="10">
        <v>49308.86</v>
      </c>
      <c r="N53" s="10">
        <v>60788.53</v>
      </c>
      <c r="O53" s="10">
        <v>50575.59</v>
      </c>
      <c r="P53" s="10">
        <v>88296.27</v>
      </c>
      <c r="Q53" s="10">
        <v>74727.08</v>
      </c>
      <c r="R53" s="10">
        <v>85976.49</v>
      </c>
      <c r="S53" s="10">
        <v>45346.74</v>
      </c>
      <c r="T53" s="10">
        <f>ROUND(SUM(J53:S53),5)</f>
        <v>660307.81000000006</v>
      </c>
    </row>
    <row r="54" spans="1:20" x14ac:dyDescent="0.2">
      <c r="A54" s="3"/>
      <c r="B54" s="3"/>
      <c r="C54" s="3"/>
      <c r="D54" s="3"/>
      <c r="E54" s="3"/>
      <c r="F54" s="3" t="s">
        <v>63</v>
      </c>
      <c r="G54" s="3"/>
      <c r="H54" s="3"/>
      <c r="I54" s="3"/>
      <c r="J54" s="10">
        <v>0</v>
      </c>
      <c r="K54" s="10">
        <v>-3270</v>
      </c>
      <c r="L54" s="10">
        <v>-20597</v>
      </c>
      <c r="M54" s="10">
        <v>-10</v>
      </c>
      <c r="N54" s="10">
        <v>-13000.56</v>
      </c>
      <c r="O54" s="10">
        <v>-5800.02</v>
      </c>
      <c r="P54" s="10">
        <v>-15699.25</v>
      </c>
      <c r="Q54" s="10">
        <v>-24278.3</v>
      </c>
      <c r="R54" s="10">
        <v>-19317.37</v>
      </c>
      <c r="S54" s="10">
        <v>0</v>
      </c>
      <c r="T54" s="10">
        <f>ROUND(SUM(J54:S54),5)</f>
        <v>-101972.5</v>
      </c>
    </row>
    <row r="55" spans="1:20" x14ac:dyDescent="0.2">
      <c r="A55" s="3"/>
      <c r="B55" s="3"/>
      <c r="C55" s="3"/>
      <c r="D55" s="3"/>
      <c r="E55" s="3"/>
      <c r="F55" s="3" t="s">
        <v>64</v>
      </c>
      <c r="G55" s="3"/>
      <c r="H55" s="3"/>
      <c r="I55" s="3"/>
      <c r="J55" s="10"/>
      <c r="K55" s="10"/>
      <c r="L55" s="10"/>
      <c r="M55" s="10"/>
      <c r="N55" s="10"/>
      <c r="O55" s="10"/>
      <c r="P55" s="10"/>
      <c r="Q55" s="10"/>
      <c r="R55" s="10"/>
      <c r="S55" s="10">
        <v>0</v>
      </c>
      <c r="T55" s="10">
        <f>ROUND(SUM(J55:S55),5)</f>
        <v>0</v>
      </c>
    </row>
    <row r="56" spans="1:20" x14ac:dyDescent="0.2">
      <c r="A56" s="3"/>
      <c r="B56" s="3"/>
      <c r="C56" s="3"/>
      <c r="D56" s="3"/>
      <c r="E56" s="3"/>
      <c r="F56" s="3" t="s">
        <v>65</v>
      </c>
      <c r="G56" s="3"/>
      <c r="H56" s="3"/>
      <c r="I56" s="3"/>
      <c r="J56" s="10"/>
      <c r="K56" s="10"/>
      <c r="L56" s="10"/>
      <c r="M56" s="10"/>
      <c r="N56" s="10"/>
      <c r="O56" s="10"/>
      <c r="P56" s="10"/>
      <c r="Q56" s="10"/>
      <c r="R56" s="10"/>
      <c r="S56" s="10">
        <v>0</v>
      </c>
      <c r="T56" s="10">
        <f>ROUND(SUM(J56:S56),5)</f>
        <v>0</v>
      </c>
    </row>
    <row r="57" spans="1:20" x14ac:dyDescent="0.2">
      <c r="A57" s="3"/>
      <c r="B57" s="3"/>
      <c r="C57" s="3"/>
      <c r="D57" s="3"/>
      <c r="E57" s="3"/>
      <c r="F57" s="3" t="s">
        <v>66</v>
      </c>
      <c r="G57" s="3"/>
      <c r="H57" s="3"/>
      <c r="I57" s="3"/>
      <c r="J57" s="10">
        <v>0</v>
      </c>
      <c r="K57" s="10">
        <v>0</v>
      </c>
      <c r="L57" s="10">
        <v>120</v>
      </c>
      <c r="M57" s="10">
        <v>1567</v>
      </c>
      <c r="N57" s="10">
        <v>666</v>
      </c>
      <c r="O57" s="10">
        <v>0</v>
      </c>
      <c r="P57" s="10">
        <v>3132.33</v>
      </c>
      <c r="Q57" s="10">
        <v>1025</v>
      </c>
      <c r="R57" s="10">
        <v>436</v>
      </c>
      <c r="S57" s="10">
        <v>696.8</v>
      </c>
      <c r="T57" s="10">
        <f>ROUND(SUM(J57:S57),5)</f>
        <v>7643.13</v>
      </c>
    </row>
    <row r="58" spans="1:20" x14ac:dyDescent="0.2">
      <c r="A58" s="3"/>
      <c r="B58" s="3"/>
      <c r="C58" s="3"/>
      <c r="D58" s="3"/>
      <c r="E58" s="3"/>
      <c r="F58" s="3" t="s">
        <v>67</v>
      </c>
      <c r="G58" s="3"/>
      <c r="H58" s="3"/>
      <c r="I58" s="3"/>
      <c r="J58" s="10"/>
      <c r="K58" s="10"/>
      <c r="L58" s="10"/>
      <c r="M58" s="10"/>
      <c r="N58" s="10"/>
      <c r="O58" s="10"/>
      <c r="P58" s="10">
        <v>0</v>
      </c>
      <c r="Q58" s="10">
        <v>0</v>
      </c>
      <c r="R58" s="10">
        <v>0</v>
      </c>
      <c r="S58" s="10">
        <v>40</v>
      </c>
      <c r="T58" s="10">
        <f>ROUND(SUM(J58:S58),5)</f>
        <v>40</v>
      </c>
    </row>
    <row r="59" spans="1:20" x14ac:dyDescent="0.2">
      <c r="A59" s="3"/>
      <c r="B59" s="3"/>
      <c r="C59" s="3"/>
      <c r="D59" s="3"/>
      <c r="E59" s="3"/>
      <c r="F59" s="3" t="s">
        <v>68</v>
      </c>
      <c r="G59" s="3"/>
      <c r="H59" s="3"/>
      <c r="I59" s="3"/>
      <c r="J59" s="10"/>
      <c r="K59" s="10"/>
      <c r="L59" s="10"/>
      <c r="M59" s="10"/>
      <c r="N59" s="10"/>
      <c r="O59" s="10"/>
      <c r="P59" s="10"/>
      <c r="Q59" s="10"/>
      <c r="R59" s="10"/>
      <c r="S59" s="10">
        <v>0</v>
      </c>
      <c r="T59" s="10">
        <f>ROUND(SUM(J59:S59),5)</f>
        <v>0</v>
      </c>
    </row>
    <row r="60" spans="1:20" x14ac:dyDescent="0.2">
      <c r="A60" s="3"/>
      <c r="B60" s="3"/>
      <c r="C60" s="3"/>
      <c r="D60" s="3"/>
      <c r="E60" s="3"/>
      <c r="F60" s="3" t="s">
        <v>69</v>
      </c>
      <c r="G60" s="3"/>
      <c r="H60" s="3"/>
      <c r="I60" s="3"/>
      <c r="J60" s="10">
        <v>0</v>
      </c>
      <c r="K60" s="10">
        <v>3450</v>
      </c>
      <c r="L60" s="10">
        <v>150</v>
      </c>
      <c r="M60" s="10">
        <v>0</v>
      </c>
      <c r="N60" s="10">
        <v>2411.9499999999998</v>
      </c>
      <c r="O60" s="10">
        <v>700</v>
      </c>
      <c r="P60" s="10">
        <v>350</v>
      </c>
      <c r="Q60" s="10">
        <v>0</v>
      </c>
      <c r="R60" s="10">
        <v>175</v>
      </c>
      <c r="S60" s="10">
        <v>0</v>
      </c>
      <c r="T60" s="10">
        <f>ROUND(SUM(J60:S60),5)</f>
        <v>7236.95</v>
      </c>
    </row>
    <row r="61" spans="1:20" x14ac:dyDescent="0.2">
      <c r="A61" s="3"/>
      <c r="B61" s="3"/>
      <c r="C61" s="3"/>
      <c r="D61" s="3"/>
      <c r="E61" s="3"/>
      <c r="F61" s="3" t="s">
        <v>70</v>
      </c>
      <c r="G61" s="3"/>
      <c r="H61" s="3"/>
      <c r="I61" s="3"/>
      <c r="J61" s="10">
        <v>-809</v>
      </c>
      <c r="K61" s="10">
        <v>285</v>
      </c>
      <c r="L61" s="10">
        <v>550</v>
      </c>
      <c r="M61" s="10">
        <v>25</v>
      </c>
      <c r="N61" s="10">
        <v>40</v>
      </c>
      <c r="O61" s="10">
        <v>0</v>
      </c>
      <c r="P61" s="10">
        <v>98.5</v>
      </c>
      <c r="Q61" s="10">
        <v>0</v>
      </c>
      <c r="R61" s="10">
        <v>0</v>
      </c>
      <c r="S61" s="10">
        <v>16</v>
      </c>
      <c r="T61" s="10">
        <f>ROUND(SUM(J61:S61),5)</f>
        <v>205.5</v>
      </c>
    </row>
    <row r="62" spans="1:20" x14ac:dyDescent="0.2">
      <c r="A62" s="3"/>
      <c r="B62" s="3"/>
      <c r="C62" s="3"/>
      <c r="D62" s="3"/>
      <c r="E62" s="3"/>
      <c r="F62" s="3" t="s">
        <v>71</v>
      </c>
      <c r="G62" s="3"/>
      <c r="H62" s="3"/>
      <c r="I62" s="3"/>
      <c r="J62" s="10"/>
      <c r="K62" s="10"/>
      <c r="L62" s="10"/>
      <c r="M62" s="10"/>
      <c r="N62" s="10"/>
      <c r="O62" s="10"/>
      <c r="P62" s="10"/>
      <c r="Q62" s="10"/>
      <c r="R62" s="10"/>
      <c r="S62" s="10">
        <v>0</v>
      </c>
      <c r="T62" s="10">
        <f>ROUND(SUM(J62:S62),5)</f>
        <v>0</v>
      </c>
    </row>
    <row r="63" spans="1:20" x14ac:dyDescent="0.2">
      <c r="A63" s="3"/>
      <c r="B63" s="3"/>
      <c r="C63" s="3"/>
      <c r="D63" s="3"/>
      <c r="E63" s="3"/>
      <c r="F63" s="3" t="s">
        <v>72</v>
      </c>
      <c r="G63" s="3"/>
      <c r="H63" s="3"/>
      <c r="I63" s="3"/>
      <c r="J63" s="10">
        <v>1173.23</v>
      </c>
      <c r="K63" s="10">
        <v>989.62</v>
      </c>
      <c r="L63" s="10">
        <v>368.71</v>
      </c>
      <c r="M63" s="10">
        <v>1051.75</v>
      </c>
      <c r="N63" s="10">
        <v>1011.5</v>
      </c>
      <c r="O63" s="10">
        <v>1089.25</v>
      </c>
      <c r="P63" s="10">
        <v>1774.14</v>
      </c>
      <c r="Q63" s="10">
        <v>2018.07</v>
      </c>
      <c r="R63" s="10">
        <v>2262.5</v>
      </c>
      <c r="S63" s="10">
        <v>717.2</v>
      </c>
      <c r="T63" s="10">
        <f>ROUND(SUM(J63:S63),5)</f>
        <v>12455.97</v>
      </c>
    </row>
    <row r="64" spans="1:20" x14ac:dyDescent="0.2">
      <c r="A64" s="3"/>
      <c r="B64" s="3"/>
      <c r="C64" s="3"/>
      <c r="D64" s="3"/>
      <c r="E64" s="3"/>
      <c r="F64" s="3" t="s">
        <v>73</v>
      </c>
      <c r="G64" s="3"/>
      <c r="H64" s="3"/>
      <c r="I64" s="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">
      <c r="A65" s="3"/>
      <c r="B65" s="3"/>
      <c r="C65" s="3"/>
      <c r="D65" s="3"/>
      <c r="E65" s="3"/>
      <c r="F65" s="3"/>
      <c r="G65" s="3" t="s">
        <v>74</v>
      </c>
      <c r="H65" s="3"/>
      <c r="I65" s="3"/>
      <c r="J65" s="10">
        <v>0</v>
      </c>
      <c r="K65" s="10">
        <v>800</v>
      </c>
      <c r="L65" s="10">
        <v>410</v>
      </c>
      <c r="M65" s="10">
        <v>346</v>
      </c>
      <c r="N65" s="10">
        <v>859.57</v>
      </c>
      <c r="O65" s="10">
        <v>347.75</v>
      </c>
      <c r="P65" s="10">
        <v>1104.25</v>
      </c>
      <c r="Q65" s="10">
        <v>499.25</v>
      </c>
      <c r="R65" s="10">
        <v>313.5</v>
      </c>
      <c r="S65" s="10">
        <v>431.8</v>
      </c>
      <c r="T65" s="10">
        <f>ROUND(SUM(J65:S65),5)</f>
        <v>5112.12</v>
      </c>
    </row>
    <row r="66" spans="1:20" ht="13.5" thickBot="1" x14ac:dyDescent="0.25">
      <c r="A66" s="3"/>
      <c r="B66" s="3"/>
      <c r="C66" s="3"/>
      <c r="D66" s="3"/>
      <c r="E66" s="3"/>
      <c r="F66" s="3"/>
      <c r="G66" s="3" t="s">
        <v>75</v>
      </c>
      <c r="H66" s="3"/>
      <c r="I66" s="3"/>
      <c r="J66" s="11">
        <v>129.07</v>
      </c>
      <c r="K66" s="11">
        <v>1871.24</v>
      </c>
      <c r="L66" s="11">
        <v>2815.6</v>
      </c>
      <c r="M66" s="11">
        <v>3708</v>
      </c>
      <c r="N66" s="11">
        <v>1492.32</v>
      </c>
      <c r="O66" s="11">
        <v>1534.75</v>
      </c>
      <c r="P66" s="11">
        <v>3855.5</v>
      </c>
      <c r="Q66" s="11">
        <v>1419.09</v>
      </c>
      <c r="R66" s="11">
        <v>1979.75</v>
      </c>
      <c r="S66" s="11">
        <v>2017.8</v>
      </c>
      <c r="T66" s="11">
        <f>ROUND(SUM(J66:S66),5)</f>
        <v>20823.12</v>
      </c>
    </row>
    <row r="67" spans="1:20" x14ac:dyDescent="0.2">
      <c r="A67" s="3"/>
      <c r="B67" s="3"/>
      <c r="C67" s="3"/>
      <c r="D67" s="3"/>
      <c r="E67" s="3"/>
      <c r="F67" s="3" t="s">
        <v>76</v>
      </c>
      <c r="G67" s="3"/>
      <c r="H67" s="3"/>
      <c r="I67" s="3"/>
      <c r="J67" s="10">
        <f>ROUND(SUM(J64:J66),5)</f>
        <v>129.07</v>
      </c>
      <c r="K67" s="10">
        <f>ROUND(SUM(K64:K66),5)</f>
        <v>2671.24</v>
      </c>
      <c r="L67" s="10">
        <f>ROUND(SUM(L64:L66),5)</f>
        <v>3225.6</v>
      </c>
      <c r="M67" s="10">
        <f>ROUND(SUM(M64:M66),5)</f>
        <v>4054</v>
      </c>
      <c r="N67" s="10">
        <f>ROUND(SUM(N64:N66),5)</f>
        <v>2351.89</v>
      </c>
      <c r="O67" s="10">
        <f>ROUND(SUM(O64:O66),5)</f>
        <v>1882.5</v>
      </c>
      <c r="P67" s="10">
        <f>ROUND(SUM(P64:P66),5)</f>
        <v>4959.75</v>
      </c>
      <c r="Q67" s="10">
        <f>ROUND(SUM(Q64:Q66),5)</f>
        <v>1918.34</v>
      </c>
      <c r="R67" s="10">
        <f>ROUND(SUM(R64:R66),5)</f>
        <v>2293.25</v>
      </c>
      <c r="S67" s="10">
        <f>ROUND(SUM(S64:S66),5)</f>
        <v>2449.6</v>
      </c>
      <c r="T67" s="10">
        <f>ROUND(SUM(J67:S67),5)</f>
        <v>25935.24</v>
      </c>
    </row>
    <row r="68" spans="1:20" x14ac:dyDescent="0.2">
      <c r="A68" s="3"/>
      <c r="B68" s="3"/>
      <c r="C68" s="3"/>
      <c r="D68" s="3"/>
      <c r="E68" s="3"/>
      <c r="F68" s="3" t="s">
        <v>77</v>
      </c>
      <c r="G68" s="3"/>
      <c r="H68" s="3"/>
      <c r="I68" s="3"/>
      <c r="J68" s="10"/>
      <c r="K68" s="10"/>
      <c r="L68" s="10"/>
      <c r="M68" s="10"/>
      <c r="N68" s="10"/>
      <c r="O68" s="10"/>
      <c r="P68" s="10"/>
      <c r="Q68" s="10"/>
      <c r="R68" s="10"/>
      <c r="S68" s="10">
        <v>0</v>
      </c>
      <c r="T68" s="10">
        <f>ROUND(SUM(J68:S68),5)</f>
        <v>0</v>
      </c>
    </row>
    <row r="69" spans="1:20" x14ac:dyDescent="0.2">
      <c r="A69" s="3"/>
      <c r="B69" s="3"/>
      <c r="C69" s="3"/>
      <c r="D69" s="3"/>
      <c r="E69" s="3"/>
      <c r="F69" s="3" t="s">
        <v>78</v>
      </c>
      <c r="G69" s="3"/>
      <c r="H69" s="3"/>
      <c r="I69" s="3"/>
      <c r="J69" s="10"/>
      <c r="K69" s="10"/>
      <c r="L69" s="10"/>
      <c r="M69" s="10"/>
      <c r="N69" s="10"/>
      <c r="O69" s="10"/>
      <c r="P69" s="10"/>
      <c r="Q69" s="10"/>
      <c r="R69" s="10"/>
      <c r="S69" s="10">
        <v>0</v>
      </c>
      <c r="T69" s="10">
        <f>ROUND(SUM(J69:S69),5)</f>
        <v>0</v>
      </c>
    </row>
    <row r="70" spans="1:20" ht="13.5" thickBot="1" x14ac:dyDescent="0.25">
      <c r="A70" s="3"/>
      <c r="B70" s="3"/>
      <c r="C70" s="3"/>
      <c r="D70" s="3"/>
      <c r="E70" s="3"/>
      <c r="F70" s="3" t="s">
        <v>79</v>
      </c>
      <c r="G70" s="3"/>
      <c r="H70" s="3"/>
      <c r="I70" s="3"/>
      <c r="J70" s="11">
        <v>0</v>
      </c>
      <c r="K70" s="11">
        <v>-1231</v>
      </c>
      <c r="L70" s="11">
        <v>0</v>
      </c>
      <c r="M70" s="11">
        <v>0</v>
      </c>
      <c r="N70" s="11">
        <v>1000</v>
      </c>
      <c r="O70" s="11">
        <v>0</v>
      </c>
      <c r="P70" s="11">
        <v>0</v>
      </c>
      <c r="Q70" s="11">
        <v>0</v>
      </c>
      <c r="R70" s="11">
        <v>0</v>
      </c>
      <c r="S70" s="11">
        <v>8.7899999999999991</v>
      </c>
      <c r="T70" s="11">
        <f>ROUND(SUM(J70:S70),5)</f>
        <v>-222.21</v>
      </c>
    </row>
    <row r="71" spans="1:20" x14ac:dyDescent="0.2">
      <c r="A71" s="3"/>
      <c r="B71" s="3"/>
      <c r="C71" s="3"/>
      <c r="D71" s="3"/>
      <c r="E71" s="3" t="s">
        <v>80</v>
      </c>
      <c r="F71" s="3"/>
      <c r="G71" s="3"/>
      <c r="H71" s="3"/>
      <c r="I71" s="3"/>
      <c r="J71" s="10">
        <f>ROUND(J41+SUM(J46:J63)+SUM(J67:J70),5)</f>
        <v>55550.12</v>
      </c>
      <c r="K71" s="10">
        <f>ROUND(K41+SUM(K46:K63)+SUM(K67:K70),5)</f>
        <v>137292.07</v>
      </c>
      <c r="L71" s="10">
        <f>ROUND(L41+SUM(L46:L63)+SUM(L67:L70),5)</f>
        <v>58673.38</v>
      </c>
      <c r="M71" s="10">
        <f>ROUND(M41+SUM(M46:M63)+SUM(M67:M70),5)</f>
        <v>56656.61</v>
      </c>
      <c r="N71" s="10">
        <f>ROUND(N41+SUM(N46:N63)+SUM(N67:N70),5)</f>
        <v>56257.31</v>
      </c>
      <c r="O71" s="10">
        <f>ROUND(O41+SUM(O46:O63)+SUM(O67:O70),5)</f>
        <v>52229.32</v>
      </c>
      <c r="P71" s="10">
        <f>ROUND(P41+SUM(P46:P63)+SUM(P67:P70),5)</f>
        <v>87046.74</v>
      </c>
      <c r="Q71" s="10">
        <f>ROUND(Q41+SUM(Q46:Q63)+SUM(Q67:Q70),5)</f>
        <v>66308.13</v>
      </c>
      <c r="R71" s="10">
        <f>ROUND(R41+SUM(R46:R63)+SUM(R67:R70),5)</f>
        <v>92098.2</v>
      </c>
      <c r="S71" s="10">
        <f>ROUND(S41+SUM(S46:S63)+SUM(S67:S70),5)</f>
        <v>53106.51</v>
      </c>
      <c r="T71" s="10">
        <f>ROUND(SUM(J71:S71),5)</f>
        <v>715218.39</v>
      </c>
    </row>
    <row r="72" spans="1:20" x14ac:dyDescent="0.2">
      <c r="A72" s="3"/>
      <c r="B72" s="3"/>
      <c r="C72" s="3"/>
      <c r="D72" s="3"/>
      <c r="E72" s="3" t="s">
        <v>81</v>
      </c>
      <c r="F72" s="3"/>
      <c r="G72" s="3"/>
      <c r="H72" s="3"/>
      <c r="I72" s="3"/>
      <c r="J72" s="10"/>
      <c r="K72" s="10"/>
      <c r="L72" s="10"/>
      <c r="M72" s="10"/>
      <c r="N72" s="10"/>
      <c r="O72" s="10"/>
      <c r="P72" s="10"/>
      <c r="Q72" s="10"/>
      <c r="R72" s="10"/>
      <c r="S72" s="10">
        <v>0</v>
      </c>
      <c r="T72" s="10">
        <f>ROUND(SUM(J72:S72),5)</f>
        <v>0</v>
      </c>
    </row>
    <row r="73" spans="1:20" x14ac:dyDescent="0.2">
      <c r="A73" s="3"/>
      <c r="B73" s="3"/>
      <c r="C73" s="3"/>
      <c r="D73" s="3"/>
      <c r="E73" s="3" t="s">
        <v>82</v>
      </c>
      <c r="F73" s="3"/>
      <c r="G73" s="3"/>
      <c r="H73" s="3"/>
      <c r="I73" s="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3"/>
      <c r="B74" s="3"/>
      <c r="C74" s="3"/>
      <c r="D74" s="3"/>
      <c r="E74" s="3"/>
      <c r="F74" s="3" t="s">
        <v>83</v>
      </c>
      <c r="G74" s="3"/>
      <c r="H74" s="3"/>
      <c r="I74" s="3"/>
      <c r="J74" s="10"/>
      <c r="K74" s="10"/>
      <c r="L74" s="10"/>
      <c r="M74" s="10"/>
      <c r="N74" s="10"/>
      <c r="O74" s="10"/>
      <c r="P74" s="10"/>
      <c r="Q74" s="10"/>
      <c r="R74" s="10"/>
      <c r="S74" s="10">
        <v>0</v>
      </c>
      <c r="T74" s="10">
        <f>ROUND(SUM(J74:S74),5)</f>
        <v>0</v>
      </c>
    </row>
    <row r="75" spans="1:20" x14ac:dyDescent="0.2">
      <c r="A75" s="3"/>
      <c r="B75" s="3"/>
      <c r="C75" s="3"/>
      <c r="D75" s="3"/>
      <c r="E75" s="3"/>
      <c r="F75" s="3" t="s">
        <v>84</v>
      </c>
      <c r="G75" s="3"/>
      <c r="H75" s="3"/>
      <c r="I75" s="3"/>
      <c r="J75" s="10"/>
      <c r="K75" s="10"/>
      <c r="L75" s="10"/>
      <c r="M75" s="10"/>
      <c r="N75" s="10"/>
      <c r="O75" s="10"/>
      <c r="P75" s="10"/>
      <c r="Q75" s="10"/>
      <c r="R75" s="10"/>
      <c r="S75" s="10">
        <v>0</v>
      </c>
      <c r="T75" s="10">
        <f>ROUND(SUM(J75:S75),5)</f>
        <v>0</v>
      </c>
    </row>
    <row r="76" spans="1:20" ht="13.5" thickBot="1" x14ac:dyDescent="0.25">
      <c r="A76" s="3"/>
      <c r="B76" s="3"/>
      <c r="C76" s="3"/>
      <c r="D76" s="3"/>
      <c r="E76" s="3"/>
      <c r="F76" s="3" t="s">
        <v>85</v>
      </c>
      <c r="G76" s="3"/>
      <c r="H76" s="3"/>
      <c r="I76" s="3"/>
      <c r="J76" s="11">
        <v>25</v>
      </c>
      <c r="K76" s="11">
        <v>0</v>
      </c>
      <c r="L76" s="11">
        <v>50</v>
      </c>
      <c r="M76" s="11">
        <v>0</v>
      </c>
      <c r="N76" s="11">
        <v>0</v>
      </c>
      <c r="O76" s="11">
        <v>553.39</v>
      </c>
      <c r="P76" s="11">
        <v>629.15</v>
      </c>
      <c r="Q76" s="11">
        <v>440.01</v>
      </c>
      <c r="R76" s="11">
        <v>0</v>
      </c>
      <c r="S76" s="11">
        <v>5619.76</v>
      </c>
      <c r="T76" s="11">
        <f>ROUND(SUM(J76:S76),5)</f>
        <v>7317.31</v>
      </c>
    </row>
    <row r="77" spans="1:20" x14ac:dyDescent="0.2">
      <c r="A77" s="3"/>
      <c r="B77" s="3"/>
      <c r="C77" s="3"/>
      <c r="D77" s="3"/>
      <c r="E77" s="3" t="s">
        <v>86</v>
      </c>
      <c r="F77" s="3"/>
      <c r="G77" s="3"/>
      <c r="H77" s="3"/>
      <c r="I77" s="3"/>
      <c r="J77" s="10">
        <f>ROUND(SUM(J73:J76),5)</f>
        <v>25</v>
      </c>
      <c r="K77" s="10">
        <f>ROUND(SUM(K73:K76),5)</f>
        <v>0</v>
      </c>
      <c r="L77" s="10">
        <f>ROUND(SUM(L73:L76),5)</f>
        <v>50</v>
      </c>
      <c r="M77" s="10">
        <f>ROUND(SUM(M73:M76),5)</f>
        <v>0</v>
      </c>
      <c r="N77" s="10">
        <f>ROUND(SUM(N73:N76),5)</f>
        <v>0</v>
      </c>
      <c r="O77" s="10">
        <f>ROUND(SUM(O73:O76),5)</f>
        <v>553.39</v>
      </c>
      <c r="P77" s="10">
        <f>ROUND(SUM(P73:P76),5)</f>
        <v>629.15</v>
      </c>
      <c r="Q77" s="10">
        <f>ROUND(SUM(Q73:Q76),5)</f>
        <v>440.01</v>
      </c>
      <c r="R77" s="10">
        <f>ROUND(SUM(R73:R76),5)</f>
        <v>0</v>
      </c>
      <c r="S77" s="10">
        <f>ROUND(SUM(S73:S76),5)</f>
        <v>5619.76</v>
      </c>
      <c r="T77" s="10">
        <f>ROUND(SUM(J77:S77),5)</f>
        <v>7317.31</v>
      </c>
    </row>
    <row r="78" spans="1:20" ht="13.5" thickBot="1" x14ac:dyDescent="0.25">
      <c r="A78" s="3"/>
      <c r="B78" s="3"/>
      <c r="C78" s="3"/>
      <c r="D78" s="3"/>
      <c r="E78" s="3" t="s">
        <v>87</v>
      </c>
      <c r="F78" s="3"/>
      <c r="G78" s="3"/>
      <c r="H78" s="3"/>
      <c r="I78" s="3"/>
      <c r="J78" s="11">
        <v>320</v>
      </c>
      <c r="K78" s="11">
        <v>354</v>
      </c>
      <c r="L78" s="11">
        <v>0</v>
      </c>
      <c r="M78" s="11">
        <v>0</v>
      </c>
      <c r="N78" s="11">
        <v>0</v>
      </c>
      <c r="O78" s="11">
        <v>0</v>
      </c>
      <c r="P78" s="11">
        <v>10</v>
      </c>
      <c r="Q78" s="11">
        <v>0</v>
      </c>
      <c r="R78" s="11">
        <v>0</v>
      </c>
      <c r="S78" s="11">
        <v>0</v>
      </c>
      <c r="T78" s="11">
        <f>ROUND(SUM(J78:S78),5)</f>
        <v>684</v>
      </c>
    </row>
    <row r="79" spans="1:20" x14ac:dyDescent="0.2">
      <c r="A79" s="3"/>
      <c r="B79" s="3"/>
      <c r="C79" s="3"/>
      <c r="D79" s="3" t="s">
        <v>88</v>
      </c>
      <c r="E79" s="3"/>
      <c r="F79" s="3"/>
      <c r="G79" s="3"/>
      <c r="H79" s="3"/>
      <c r="I79" s="3"/>
      <c r="J79" s="10">
        <f>ROUND(SUM(J4:J6)+J28+SUM(J32:J33)+J40+SUM(J71:J72)+SUM(J77:J78),5)</f>
        <v>57393.24</v>
      </c>
      <c r="K79" s="10">
        <f>ROUND(SUM(K4:K6)+K28+SUM(K32:K33)+K40+SUM(K71:K72)+SUM(K77:K78),5)</f>
        <v>140437.57999999999</v>
      </c>
      <c r="L79" s="10">
        <f>ROUND(SUM(L4:L6)+L28+SUM(L32:L33)+L40+SUM(L71:L72)+SUM(L77:L78),5)</f>
        <v>60795.54</v>
      </c>
      <c r="M79" s="10">
        <f>ROUND(SUM(M4:M6)+M28+SUM(M32:M33)+M40+SUM(M71:M72)+SUM(M77:M78),5)</f>
        <v>63727.33</v>
      </c>
      <c r="N79" s="10">
        <f>ROUND(SUM(N4:N6)+N28+SUM(N32:N33)+N40+SUM(N71:N72)+SUM(N77:N78),5)</f>
        <v>59527.93</v>
      </c>
      <c r="O79" s="10">
        <f>ROUND(SUM(O4:O6)+O28+SUM(O32:O33)+O40+SUM(O71:O72)+SUM(O77:O78),5)</f>
        <v>76460.7</v>
      </c>
      <c r="P79" s="10">
        <f>ROUND(SUM(P4:P6)+P28+SUM(P32:P33)+P40+SUM(P71:P72)+SUM(P77:P78),5)</f>
        <v>89904.7</v>
      </c>
      <c r="Q79" s="10">
        <f>ROUND(SUM(Q4:Q6)+Q28+SUM(Q32:Q33)+Q40+SUM(Q71:Q72)+SUM(Q77:Q78),5)</f>
        <v>73072.240000000005</v>
      </c>
      <c r="R79" s="10">
        <f>ROUND(SUM(R4:R6)+R28+SUM(R32:R33)+R40+SUM(R71:R72)+SUM(R77:R78),5)</f>
        <v>94642.16</v>
      </c>
      <c r="S79" s="10">
        <f>ROUND(SUM(S4:S6)+S28+SUM(S32:S33)+S40+SUM(S71:S72)+SUM(S77:S78),5)</f>
        <v>60195.99</v>
      </c>
      <c r="T79" s="10">
        <f>ROUND(SUM(J79:S79),5)</f>
        <v>776157.41</v>
      </c>
    </row>
    <row r="80" spans="1:20" x14ac:dyDescent="0.2">
      <c r="A80" s="3"/>
      <c r="B80" s="3"/>
      <c r="C80" s="3"/>
      <c r="D80" s="3" t="s">
        <v>89</v>
      </c>
      <c r="E80" s="3"/>
      <c r="F80" s="3"/>
      <c r="G80" s="3"/>
      <c r="H80" s="3"/>
      <c r="I80" s="3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3.5" thickBot="1" x14ac:dyDescent="0.25">
      <c r="A81" s="3"/>
      <c r="B81" s="3"/>
      <c r="C81" s="3"/>
      <c r="D81" s="3"/>
      <c r="E81" s="3" t="s">
        <v>90</v>
      </c>
      <c r="F81" s="3"/>
      <c r="G81" s="3"/>
      <c r="H81" s="3"/>
      <c r="I81" s="3"/>
      <c r="J81" s="10"/>
      <c r="K81" s="10"/>
      <c r="L81" s="10"/>
      <c r="M81" s="10"/>
      <c r="N81" s="10"/>
      <c r="O81" s="10"/>
      <c r="P81" s="10"/>
      <c r="Q81" s="10"/>
      <c r="R81" s="10"/>
      <c r="S81" s="12">
        <v>0</v>
      </c>
      <c r="T81" s="12">
        <f>ROUND(SUM(J81:S81),5)</f>
        <v>0</v>
      </c>
    </row>
    <row r="82" spans="1:20" ht="13.5" thickBot="1" x14ac:dyDescent="0.25">
      <c r="A82" s="3"/>
      <c r="B82" s="3"/>
      <c r="C82" s="3"/>
      <c r="D82" s="3" t="s">
        <v>91</v>
      </c>
      <c r="E82" s="3"/>
      <c r="F82" s="3"/>
      <c r="G82" s="3"/>
      <c r="H82" s="3"/>
      <c r="I82" s="3"/>
      <c r="J82" s="11"/>
      <c r="K82" s="11"/>
      <c r="L82" s="11"/>
      <c r="M82" s="11"/>
      <c r="N82" s="11"/>
      <c r="O82" s="11"/>
      <c r="P82" s="11"/>
      <c r="Q82" s="11"/>
      <c r="R82" s="11"/>
      <c r="S82" s="13">
        <f>ROUND(SUM(S80:S81),5)</f>
        <v>0</v>
      </c>
      <c r="T82" s="13">
        <f>ROUND(SUM(J82:S82),5)</f>
        <v>0</v>
      </c>
    </row>
    <row r="83" spans="1:20" x14ac:dyDescent="0.2">
      <c r="A83" s="3"/>
      <c r="B83" s="3"/>
      <c r="C83" s="3" t="s">
        <v>92</v>
      </c>
      <c r="D83" s="3"/>
      <c r="E83" s="3"/>
      <c r="F83" s="3"/>
      <c r="G83" s="3"/>
      <c r="H83" s="3"/>
      <c r="I83" s="3"/>
      <c r="J83" s="10">
        <f>ROUND(J79-J82,5)</f>
        <v>57393.24</v>
      </c>
      <c r="K83" s="10">
        <f>ROUND(K79-K82,5)</f>
        <v>140437.57999999999</v>
      </c>
      <c r="L83" s="10">
        <f>ROUND(L79-L82,5)</f>
        <v>60795.54</v>
      </c>
      <c r="M83" s="10">
        <f>ROUND(M79-M82,5)</f>
        <v>63727.33</v>
      </c>
      <c r="N83" s="10">
        <f>ROUND(N79-N82,5)</f>
        <v>59527.93</v>
      </c>
      <c r="O83" s="10">
        <f>ROUND(O79-O82,5)</f>
        <v>76460.7</v>
      </c>
      <c r="P83" s="10">
        <f>ROUND(P79-P82,5)</f>
        <v>89904.7</v>
      </c>
      <c r="Q83" s="10">
        <f>ROUND(Q79-Q82,5)</f>
        <v>73072.240000000005</v>
      </c>
      <c r="R83" s="10">
        <f>ROUND(R79-R82,5)</f>
        <v>94642.16</v>
      </c>
      <c r="S83" s="10">
        <f>ROUND(S79-S82,5)</f>
        <v>60195.99</v>
      </c>
      <c r="T83" s="10">
        <f>ROUND(SUM(J83:S83),5)</f>
        <v>776157.41</v>
      </c>
    </row>
    <row r="84" spans="1:20" x14ac:dyDescent="0.2">
      <c r="A84" s="3"/>
      <c r="B84" s="3"/>
      <c r="C84" s="3"/>
      <c r="D84" s="3" t="s">
        <v>93</v>
      </c>
      <c r="E84" s="3"/>
      <c r="F84" s="3"/>
      <c r="G84" s="3"/>
      <c r="H84" s="3"/>
      <c r="I84" s="3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3"/>
      <c r="B85" s="3"/>
      <c r="C85" s="3"/>
      <c r="D85" s="3"/>
      <c r="E85" s="3" t="s">
        <v>94</v>
      </c>
      <c r="F85" s="3"/>
      <c r="G85" s="3"/>
      <c r="H85" s="3"/>
      <c r="I85" s="3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3"/>
      <c r="B86" s="3"/>
      <c r="C86" s="3"/>
      <c r="D86" s="3"/>
      <c r="E86" s="3"/>
      <c r="F86" s="3" t="s">
        <v>95</v>
      </c>
      <c r="G86" s="3"/>
      <c r="H86" s="3"/>
      <c r="I86" s="3"/>
      <c r="J86" s="10"/>
      <c r="K86" s="10"/>
      <c r="L86" s="10"/>
      <c r="M86" s="10"/>
      <c r="N86" s="10"/>
      <c r="O86" s="10"/>
      <c r="P86" s="10"/>
      <c r="Q86" s="10"/>
      <c r="R86" s="10"/>
      <c r="S86" s="10">
        <v>0</v>
      </c>
      <c r="T86" s="10">
        <f>ROUND(SUM(J86:S86),5)</f>
        <v>0</v>
      </c>
    </row>
    <row r="87" spans="1:20" ht="13.5" thickBot="1" x14ac:dyDescent="0.25">
      <c r="A87" s="3"/>
      <c r="B87" s="3"/>
      <c r="C87" s="3"/>
      <c r="D87" s="3"/>
      <c r="E87" s="3"/>
      <c r="F87" s="3" t="s">
        <v>96</v>
      </c>
      <c r="G87" s="3"/>
      <c r="H87" s="3"/>
      <c r="I87" s="3"/>
      <c r="J87" s="10"/>
      <c r="K87" s="10"/>
      <c r="L87" s="10"/>
      <c r="M87" s="10"/>
      <c r="N87" s="10"/>
      <c r="O87" s="10"/>
      <c r="P87" s="10"/>
      <c r="Q87" s="10"/>
      <c r="R87" s="10"/>
      <c r="S87" s="11">
        <v>0</v>
      </c>
      <c r="T87" s="11">
        <f>ROUND(SUM(J87:S87),5)</f>
        <v>0</v>
      </c>
    </row>
    <row r="88" spans="1:20" x14ac:dyDescent="0.2">
      <c r="A88" s="3"/>
      <c r="B88" s="3"/>
      <c r="C88" s="3"/>
      <c r="D88" s="3"/>
      <c r="E88" s="3" t="s">
        <v>97</v>
      </c>
      <c r="F88" s="3"/>
      <c r="G88" s="3"/>
      <c r="H88" s="3"/>
      <c r="I88" s="3"/>
      <c r="J88" s="10"/>
      <c r="K88" s="10"/>
      <c r="L88" s="10"/>
      <c r="M88" s="10"/>
      <c r="N88" s="10"/>
      <c r="O88" s="10"/>
      <c r="P88" s="10"/>
      <c r="Q88" s="10"/>
      <c r="R88" s="10"/>
      <c r="S88" s="10">
        <f>ROUND(SUM(S85:S87),5)</f>
        <v>0</v>
      </c>
      <c r="T88" s="10">
        <f>ROUND(SUM(J88:S88),5)</f>
        <v>0</v>
      </c>
    </row>
    <row r="89" spans="1:20" x14ac:dyDescent="0.2">
      <c r="A89" s="3"/>
      <c r="B89" s="3"/>
      <c r="C89" s="3"/>
      <c r="D89" s="3"/>
      <c r="E89" s="3" t="s">
        <v>98</v>
      </c>
      <c r="F89" s="3"/>
      <c r="G89" s="3"/>
      <c r="H89" s="3"/>
      <c r="I89" s="3"/>
      <c r="J89" s="10"/>
      <c r="K89" s="10"/>
      <c r="L89" s="10"/>
      <c r="M89" s="10"/>
      <c r="N89" s="10"/>
      <c r="O89" s="10"/>
      <c r="P89" s="10"/>
      <c r="Q89" s="10"/>
      <c r="R89" s="10"/>
      <c r="S89" s="10">
        <v>0</v>
      </c>
      <c r="T89" s="10">
        <f>ROUND(SUM(J89:S89),5)</f>
        <v>0</v>
      </c>
    </row>
    <row r="90" spans="1:20" x14ac:dyDescent="0.2">
      <c r="A90" s="3"/>
      <c r="B90" s="3"/>
      <c r="C90" s="3"/>
      <c r="D90" s="3"/>
      <c r="E90" s="3" t="s">
        <v>99</v>
      </c>
      <c r="F90" s="3"/>
      <c r="G90" s="3"/>
      <c r="H90" s="3"/>
      <c r="I90" s="3"/>
      <c r="J90" s="10">
        <v>-910.68</v>
      </c>
      <c r="K90" s="10">
        <v>427.52</v>
      </c>
      <c r="L90" s="10">
        <v>650.92999999999995</v>
      </c>
      <c r="M90" s="10">
        <v>360.56</v>
      </c>
      <c r="N90" s="10">
        <v>280.42</v>
      </c>
      <c r="O90" s="10">
        <v>420.63</v>
      </c>
      <c r="P90" s="10">
        <v>271.24</v>
      </c>
      <c r="Q90" s="10">
        <v>274.3</v>
      </c>
      <c r="R90" s="10">
        <v>373.75</v>
      </c>
      <c r="S90" s="10">
        <v>385.38</v>
      </c>
      <c r="T90" s="10">
        <f>ROUND(SUM(J90:S90),5)</f>
        <v>2534.0500000000002</v>
      </c>
    </row>
    <row r="91" spans="1:20" x14ac:dyDescent="0.2">
      <c r="A91" s="3"/>
      <c r="B91" s="3"/>
      <c r="C91" s="3"/>
      <c r="D91" s="3"/>
      <c r="E91" s="3" t="s">
        <v>100</v>
      </c>
      <c r="F91" s="3"/>
      <c r="G91" s="3"/>
      <c r="H91" s="3"/>
      <c r="I91" s="3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3"/>
      <c r="B92" s="3"/>
      <c r="C92" s="3"/>
      <c r="D92" s="3"/>
      <c r="E92" s="3"/>
      <c r="F92" s="3" t="s">
        <v>101</v>
      </c>
      <c r="G92" s="3"/>
      <c r="H92" s="3"/>
      <c r="I92" s="3"/>
      <c r="J92" s="10">
        <v>0</v>
      </c>
      <c r="K92" s="10">
        <v>0</v>
      </c>
      <c r="L92" s="10">
        <v>3587.85</v>
      </c>
      <c r="M92" s="10">
        <v>207.93</v>
      </c>
      <c r="N92" s="10">
        <v>16941.98</v>
      </c>
      <c r="O92" s="10">
        <v>33028.94</v>
      </c>
      <c r="P92" s="10">
        <v>17125.990000000002</v>
      </c>
      <c r="Q92" s="10">
        <v>49088.09</v>
      </c>
      <c r="R92" s="10">
        <v>41639.919999999998</v>
      </c>
      <c r="S92" s="10">
        <v>26521.78</v>
      </c>
      <c r="T92" s="10">
        <f>ROUND(SUM(J92:S92),5)</f>
        <v>188142.48</v>
      </c>
    </row>
    <row r="93" spans="1:20" ht="13.5" thickBot="1" x14ac:dyDescent="0.25">
      <c r="A93" s="3"/>
      <c r="B93" s="3"/>
      <c r="C93" s="3"/>
      <c r="D93" s="3"/>
      <c r="E93" s="3"/>
      <c r="F93" s="3" t="s">
        <v>102</v>
      </c>
      <c r="G93" s="3"/>
      <c r="H93" s="3"/>
      <c r="I93" s="3"/>
      <c r="J93" s="11">
        <v>11027.6</v>
      </c>
      <c r="K93" s="11">
        <v>18188</v>
      </c>
      <c r="L93" s="11">
        <v>12418.11</v>
      </c>
      <c r="M93" s="11">
        <v>12277.26</v>
      </c>
      <c r="N93" s="11">
        <v>12034.16</v>
      </c>
      <c r="O93" s="11">
        <v>11631.37</v>
      </c>
      <c r="P93" s="11">
        <v>22456.68</v>
      </c>
      <c r="Q93" s="11">
        <v>17956.88</v>
      </c>
      <c r="R93" s="11">
        <v>6408.65</v>
      </c>
      <c r="S93" s="11">
        <v>9344.73</v>
      </c>
      <c r="T93" s="11">
        <f>ROUND(SUM(J93:S93),5)</f>
        <v>133743.44</v>
      </c>
    </row>
    <row r="94" spans="1:20" x14ac:dyDescent="0.2">
      <c r="A94" s="3"/>
      <c r="B94" s="3"/>
      <c r="C94" s="3"/>
      <c r="D94" s="3"/>
      <c r="E94" s="3" t="s">
        <v>103</v>
      </c>
      <c r="F94" s="3"/>
      <c r="G94" s="3"/>
      <c r="H94" s="3"/>
      <c r="I94" s="3"/>
      <c r="J94" s="10">
        <f>ROUND(SUM(J91:J93),5)</f>
        <v>11027.6</v>
      </c>
      <c r="K94" s="10">
        <f>ROUND(SUM(K91:K93),5)</f>
        <v>18188</v>
      </c>
      <c r="L94" s="10">
        <f>ROUND(SUM(L91:L93),5)</f>
        <v>16005.96</v>
      </c>
      <c r="M94" s="10">
        <f>ROUND(SUM(M91:M93),5)</f>
        <v>12485.19</v>
      </c>
      <c r="N94" s="10">
        <f>ROUND(SUM(N91:N93),5)</f>
        <v>28976.14</v>
      </c>
      <c r="O94" s="10">
        <f>ROUND(SUM(O91:O93),5)</f>
        <v>44660.31</v>
      </c>
      <c r="P94" s="10">
        <f>ROUND(SUM(P91:P93),5)</f>
        <v>39582.67</v>
      </c>
      <c r="Q94" s="10">
        <f>ROUND(SUM(Q91:Q93),5)</f>
        <v>67044.97</v>
      </c>
      <c r="R94" s="10">
        <f>ROUND(SUM(R91:R93),5)</f>
        <v>48048.57</v>
      </c>
      <c r="S94" s="10">
        <f>ROUND(SUM(S91:S93),5)</f>
        <v>35866.51</v>
      </c>
      <c r="T94" s="10">
        <f>ROUND(SUM(J94:S94),5)</f>
        <v>321885.92</v>
      </c>
    </row>
    <row r="95" spans="1:20" x14ac:dyDescent="0.2">
      <c r="A95" s="3"/>
      <c r="B95" s="3"/>
      <c r="C95" s="3"/>
      <c r="D95" s="3"/>
      <c r="E95" s="3" t="s">
        <v>104</v>
      </c>
      <c r="F95" s="3"/>
      <c r="G95" s="3"/>
      <c r="H95" s="3"/>
      <c r="I95" s="3"/>
      <c r="J95" s="10">
        <v>38457.35</v>
      </c>
      <c r="K95" s="10">
        <v>54633.87</v>
      </c>
      <c r="L95" s="10">
        <v>34159.19</v>
      </c>
      <c r="M95" s="10">
        <v>35784.83</v>
      </c>
      <c r="N95" s="10">
        <v>18991.2</v>
      </c>
      <c r="O95" s="10">
        <v>1899.5</v>
      </c>
      <c r="P95" s="10">
        <v>16312.95</v>
      </c>
      <c r="Q95" s="10">
        <v>1907.37</v>
      </c>
      <c r="R95" s="10">
        <v>2140.17</v>
      </c>
      <c r="S95" s="10">
        <v>2576.17</v>
      </c>
      <c r="T95" s="10">
        <f>ROUND(SUM(J95:S95),5)</f>
        <v>206862.6</v>
      </c>
    </row>
    <row r="96" spans="1:20" x14ac:dyDescent="0.2">
      <c r="A96" s="3"/>
      <c r="B96" s="3"/>
      <c r="C96" s="3"/>
      <c r="D96" s="3"/>
      <c r="E96" s="3" t="s">
        <v>105</v>
      </c>
      <c r="F96" s="3"/>
      <c r="G96" s="3"/>
      <c r="H96" s="3"/>
      <c r="I96" s="3"/>
      <c r="J96" s="10">
        <v>308.45</v>
      </c>
      <c r="K96" s="10">
        <v>308.45</v>
      </c>
      <c r="L96" s="10">
        <v>0</v>
      </c>
      <c r="M96" s="10">
        <v>0</v>
      </c>
      <c r="N96" s="10">
        <v>1307.04</v>
      </c>
      <c r="O96" s="10">
        <v>217.84</v>
      </c>
      <c r="P96" s="10">
        <v>435.68</v>
      </c>
      <c r="Q96" s="10">
        <v>0</v>
      </c>
      <c r="R96" s="10">
        <v>217.84</v>
      </c>
      <c r="S96" s="10">
        <v>174.27</v>
      </c>
      <c r="T96" s="10">
        <f>ROUND(SUM(J96:S96),5)</f>
        <v>2969.57</v>
      </c>
    </row>
    <row r="97" spans="1:20" x14ac:dyDescent="0.2">
      <c r="A97" s="3"/>
      <c r="B97" s="3"/>
      <c r="C97" s="3"/>
      <c r="D97" s="3"/>
      <c r="E97" s="3" t="s">
        <v>106</v>
      </c>
      <c r="F97" s="3"/>
      <c r="G97" s="3"/>
      <c r="H97" s="3"/>
      <c r="I97" s="3"/>
      <c r="J97" s="10"/>
      <c r="K97" s="10"/>
      <c r="L97" s="10"/>
      <c r="M97" s="10"/>
      <c r="N97" s="10"/>
      <c r="O97" s="10"/>
      <c r="P97" s="10"/>
      <c r="Q97" s="10"/>
      <c r="R97" s="10"/>
      <c r="S97" s="10">
        <v>0</v>
      </c>
      <c r="T97" s="10">
        <f>ROUND(SUM(J97:S97),5)</f>
        <v>0</v>
      </c>
    </row>
    <row r="98" spans="1:20" x14ac:dyDescent="0.2">
      <c r="A98" s="3"/>
      <c r="B98" s="3"/>
      <c r="C98" s="3"/>
      <c r="D98" s="3"/>
      <c r="E98" s="3" t="s">
        <v>107</v>
      </c>
      <c r="F98" s="3"/>
      <c r="G98" s="3"/>
      <c r="H98" s="3"/>
      <c r="I98" s="3"/>
      <c r="J98" s="10">
        <v>0</v>
      </c>
      <c r="K98" s="10">
        <v>25.2</v>
      </c>
      <c r="L98" s="10">
        <v>0</v>
      </c>
      <c r="M98" s="10">
        <v>20</v>
      </c>
      <c r="N98" s="10">
        <v>10</v>
      </c>
      <c r="O98" s="10">
        <v>0</v>
      </c>
      <c r="P98" s="10">
        <v>0</v>
      </c>
      <c r="Q98" s="10">
        <v>0</v>
      </c>
      <c r="R98" s="10">
        <v>0</v>
      </c>
      <c r="S98" s="10">
        <v>8</v>
      </c>
      <c r="T98" s="10">
        <f>ROUND(SUM(J98:S98),5)</f>
        <v>63.2</v>
      </c>
    </row>
    <row r="99" spans="1:20" x14ac:dyDescent="0.2">
      <c r="A99" s="3"/>
      <c r="B99" s="3"/>
      <c r="C99" s="3"/>
      <c r="D99" s="3"/>
      <c r="E99" s="3" t="s">
        <v>108</v>
      </c>
      <c r="F99" s="3"/>
      <c r="G99" s="3"/>
      <c r="H99" s="3"/>
      <c r="I99" s="3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3"/>
      <c r="B100" s="3"/>
      <c r="C100" s="3"/>
      <c r="D100" s="3"/>
      <c r="E100" s="3"/>
      <c r="F100" s="3" t="s">
        <v>109</v>
      </c>
      <c r="G100" s="3"/>
      <c r="H100" s="3"/>
      <c r="I100" s="3"/>
      <c r="J100" s="10">
        <v>500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/>
      <c r="Q100" s="10"/>
      <c r="R100" s="10"/>
      <c r="S100" s="10">
        <v>0</v>
      </c>
      <c r="T100" s="10">
        <f>ROUND(SUM(J100:S100),5)</f>
        <v>500</v>
      </c>
    </row>
    <row r="101" spans="1:20" ht="13.5" thickBot="1" x14ac:dyDescent="0.25">
      <c r="A101" s="3"/>
      <c r="B101" s="3"/>
      <c r="C101" s="3"/>
      <c r="D101" s="3"/>
      <c r="E101" s="3"/>
      <c r="F101" s="3" t="s">
        <v>110</v>
      </c>
      <c r="G101" s="3"/>
      <c r="H101" s="3"/>
      <c r="I101" s="3"/>
      <c r="J101" s="11"/>
      <c r="K101" s="11"/>
      <c r="L101" s="11"/>
      <c r="M101" s="11"/>
      <c r="N101" s="11"/>
      <c r="O101" s="11"/>
      <c r="P101" s="11">
        <v>0</v>
      </c>
      <c r="Q101" s="11">
        <v>0</v>
      </c>
      <c r="R101" s="11">
        <v>0</v>
      </c>
      <c r="S101" s="11">
        <v>0</v>
      </c>
      <c r="T101" s="11">
        <f>ROUND(SUM(J101:S101),5)</f>
        <v>0</v>
      </c>
    </row>
    <row r="102" spans="1:20" x14ac:dyDescent="0.2">
      <c r="A102" s="3"/>
      <c r="B102" s="3"/>
      <c r="C102" s="3"/>
      <c r="D102" s="3"/>
      <c r="E102" s="3" t="s">
        <v>111</v>
      </c>
      <c r="F102" s="3"/>
      <c r="G102" s="3"/>
      <c r="H102" s="3"/>
      <c r="I102" s="3"/>
      <c r="J102" s="10">
        <f>ROUND(SUM(J99:J101),5)</f>
        <v>500</v>
      </c>
      <c r="K102" s="10">
        <f>ROUND(SUM(K99:K101),5)</f>
        <v>0</v>
      </c>
      <c r="L102" s="10">
        <f>ROUND(SUM(L99:L101),5)</f>
        <v>0</v>
      </c>
      <c r="M102" s="10">
        <f>ROUND(SUM(M99:M101),5)</f>
        <v>0</v>
      </c>
      <c r="N102" s="10">
        <f>ROUND(SUM(N99:N101),5)</f>
        <v>0</v>
      </c>
      <c r="O102" s="10">
        <f>ROUND(SUM(O99:O101),5)</f>
        <v>0</v>
      </c>
      <c r="P102" s="10">
        <f>ROUND(SUM(P99:P101),5)</f>
        <v>0</v>
      </c>
      <c r="Q102" s="10">
        <f>ROUND(SUM(Q99:Q101),5)</f>
        <v>0</v>
      </c>
      <c r="R102" s="10">
        <f>ROUND(SUM(R99:R101),5)</f>
        <v>0</v>
      </c>
      <c r="S102" s="10">
        <f>ROUND(SUM(S99:S101),5)</f>
        <v>0</v>
      </c>
      <c r="T102" s="10">
        <f>ROUND(SUM(J102:S102),5)</f>
        <v>500</v>
      </c>
    </row>
    <row r="103" spans="1:20" x14ac:dyDescent="0.2">
      <c r="A103" s="3"/>
      <c r="B103" s="3"/>
      <c r="C103" s="3"/>
      <c r="D103" s="3"/>
      <c r="E103" s="3" t="s">
        <v>112</v>
      </c>
      <c r="F103" s="3"/>
      <c r="G103" s="3"/>
      <c r="H103" s="3"/>
      <c r="I103" s="3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3"/>
      <c r="B104" s="3"/>
      <c r="C104" s="3"/>
      <c r="D104" s="3"/>
      <c r="E104" s="3"/>
      <c r="F104" s="3" t="s">
        <v>113</v>
      </c>
      <c r="G104" s="3"/>
      <c r="H104" s="3"/>
      <c r="I104" s="3"/>
      <c r="J104" s="10">
        <v>1793.63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/>
      <c r="Q104" s="10"/>
      <c r="R104" s="10"/>
      <c r="S104" s="10">
        <v>0</v>
      </c>
      <c r="T104" s="10">
        <f>ROUND(SUM(J104:S104),5)</f>
        <v>1793.63</v>
      </c>
    </row>
    <row r="105" spans="1:20" x14ac:dyDescent="0.2">
      <c r="A105" s="3"/>
      <c r="B105" s="3"/>
      <c r="C105" s="3"/>
      <c r="D105" s="3"/>
      <c r="E105" s="3"/>
      <c r="F105" s="3" t="s">
        <v>114</v>
      </c>
      <c r="G105" s="3"/>
      <c r="H105" s="3"/>
      <c r="I105" s="3"/>
      <c r="J105" s="10">
        <v>0</v>
      </c>
      <c r="K105" s="10">
        <v>818</v>
      </c>
      <c r="L105" s="10">
        <v>0</v>
      </c>
      <c r="M105" s="10">
        <v>0</v>
      </c>
      <c r="N105" s="10">
        <v>0</v>
      </c>
      <c r="O105" s="10">
        <v>0</v>
      </c>
      <c r="P105" s="10"/>
      <c r="Q105" s="10"/>
      <c r="R105" s="10"/>
      <c r="S105" s="10">
        <v>0</v>
      </c>
      <c r="T105" s="10">
        <f>ROUND(SUM(J105:S105),5)</f>
        <v>818</v>
      </c>
    </row>
    <row r="106" spans="1:20" x14ac:dyDescent="0.2">
      <c r="A106" s="3"/>
      <c r="B106" s="3"/>
      <c r="C106" s="3"/>
      <c r="D106" s="3"/>
      <c r="E106" s="3"/>
      <c r="F106" s="3" t="s">
        <v>115</v>
      </c>
      <c r="G106" s="3"/>
      <c r="H106" s="3"/>
      <c r="I106" s="3"/>
      <c r="J106" s="10"/>
      <c r="K106" s="10"/>
      <c r="L106" s="10"/>
      <c r="M106" s="10"/>
      <c r="N106" s="10"/>
      <c r="O106" s="10"/>
      <c r="P106" s="10">
        <v>0</v>
      </c>
      <c r="Q106" s="10">
        <v>0</v>
      </c>
      <c r="R106" s="10">
        <v>0</v>
      </c>
      <c r="S106" s="10">
        <v>0</v>
      </c>
      <c r="T106" s="10">
        <f>ROUND(SUM(J106:S106),5)</f>
        <v>0</v>
      </c>
    </row>
    <row r="107" spans="1:20" x14ac:dyDescent="0.2">
      <c r="A107" s="3"/>
      <c r="B107" s="3"/>
      <c r="C107" s="3"/>
      <c r="D107" s="3"/>
      <c r="E107" s="3"/>
      <c r="F107" s="3" t="s">
        <v>116</v>
      </c>
      <c r="G107" s="3"/>
      <c r="H107" s="3"/>
      <c r="I107" s="3"/>
      <c r="J107" s="10">
        <v>901.46</v>
      </c>
      <c r="K107" s="10">
        <v>208.49</v>
      </c>
      <c r="L107" s="10">
        <v>0</v>
      </c>
      <c r="M107" s="10">
        <v>0</v>
      </c>
      <c r="N107" s="10">
        <v>0</v>
      </c>
      <c r="O107" s="10">
        <v>0</v>
      </c>
      <c r="P107" s="10">
        <v>274.72000000000003</v>
      </c>
      <c r="Q107" s="10">
        <v>0</v>
      </c>
      <c r="R107" s="10">
        <v>0</v>
      </c>
      <c r="S107" s="10">
        <v>713.26</v>
      </c>
      <c r="T107" s="10">
        <f>ROUND(SUM(J107:S107),5)</f>
        <v>2097.9299999999998</v>
      </c>
    </row>
    <row r="108" spans="1:20" x14ac:dyDescent="0.2">
      <c r="A108" s="3"/>
      <c r="B108" s="3"/>
      <c r="C108" s="3"/>
      <c r="D108" s="3"/>
      <c r="E108" s="3"/>
      <c r="F108" s="3" t="s">
        <v>117</v>
      </c>
      <c r="G108" s="3"/>
      <c r="H108" s="3"/>
      <c r="I108" s="3"/>
      <c r="J108" s="10"/>
      <c r="K108" s="10"/>
      <c r="L108" s="10"/>
      <c r="M108" s="10"/>
      <c r="N108" s="10"/>
      <c r="O108" s="10"/>
      <c r="P108" s="10">
        <v>0</v>
      </c>
      <c r="Q108" s="10">
        <v>0</v>
      </c>
      <c r="R108" s="10">
        <v>1381.3</v>
      </c>
      <c r="S108" s="10">
        <v>0</v>
      </c>
      <c r="T108" s="10">
        <f>ROUND(SUM(J108:S108),5)</f>
        <v>1381.3</v>
      </c>
    </row>
    <row r="109" spans="1:20" x14ac:dyDescent="0.2">
      <c r="A109" s="3"/>
      <c r="B109" s="3"/>
      <c r="C109" s="3"/>
      <c r="D109" s="3"/>
      <c r="E109" s="3"/>
      <c r="F109" s="3" t="s">
        <v>118</v>
      </c>
      <c r="G109" s="3"/>
      <c r="H109" s="3"/>
      <c r="I109" s="3"/>
      <c r="J109" s="10">
        <v>0</v>
      </c>
      <c r="K109" s="10">
        <v>384.16</v>
      </c>
      <c r="L109" s="10">
        <v>0</v>
      </c>
      <c r="M109" s="10">
        <v>620</v>
      </c>
      <c r="N109" s="10">
        <v>386.83</v>
      </c>
      <c r="O109" s="10">
        <v>0</v>
      </c>
      <c r="P109" s="10"/>
      <c r="Q109" s="10"/>
      <c r="R109" s="10"/>
      <c r="S109" s="10">
        <v>0</v>
      </c>
      <c r="T109" s="10">
        <f>ROUND(SUM(J109:S109),5)</f>
        <v>1390.99</v>
      </c>
    </row>
    <row r="110" spans="1:20" x14ac:dyDescent="0.2">
      <c r="A110" s="3"/>
      <c r="B110" s="3"/>
      <c r="C110" s="3"/>
      <c r="D110" s="3"/>
      <c r="E110" s="3"/>
      <c r="F110" s="3" t="s">
        <v>119</v>
      </c>
      <c r="G110" s="3"/>
      <c r="H110" s="3"/>
      <c r="I110" s="3"/>
      <c r="J110" s="10">
        <v>0</v>
      </c>
      <c r="K110" s="10">
        <v>0</v>
      </c>
      <c r="L110" s="10">
        <v>0</v>
      </c>
      <c r="M110" s="10">
        <v>0</v>
      </c>
      <c r="N110" s="10">
        <v>3591</v>
      </c>
      <c r="O110" s="10">
        <v>483</v>
      </c>
      <c r="P110" s="10">
        <v>0</v>
      </c>
      <c r="Q110" s="10">
        <v>2340.9</v>
      </c>
      <c r="R110" s="10">
        <v>0</v>
      </c>
      <c r="S110" s="10">
        <v>0</v>
      </c>
      <c r="T110" s="10">
        <f>ROUND(SUM(J110:S110),5)</f>
        <v>6414.9</v>
      </c>
    </row>
    <row r="111" spans="1:20" x14ac:dyDescent="0.2">
      <c r="A111" s="3"/>
      <c r="B111" s="3"/>
      <c r="C111" s="3"/>
      <c r="D111" s="3"/>
      <c r="E111" s="3"/>
      <c r="F111" s="3" t="s">
        <v>120</v>
      </c>
      <c r="G111" s="3"/>
      <c r="H111" s="3"/>
      <c r="I111" s="3"/>
      <c r="J111" s="10"/>
      <c r="K111" s="10"/>
      <c r="L111" s="10"/>
      <c r="M111" s="10"/>
      <c r="N111" s="10"/>
      <c r="O111" s="10"/>
      <c r="P111" s="10"/>
      <c r="Q111" s="10"/>
      <c r="R111" s="10"/>
      <c r="S111" s="10">
        <v>0</v>
      </c>
      <c r="T111" s="10">
        <f>ROUND(SUM(J111:S111),5)</f>
        <v>0</v>
      </c>
    </row>
    <row r="112" spans="1:20" x14ac:dyDescent="0.2">
      <c r="A112" s="3"/>
      <c r="B112" s="3"/>
      <c r="C112" s="3"/>
      <c r="D112" s="3"/>
      <c r="E112" s="3"/>
      <c r="F112" s="3" t="s">
        <v>121</v>
      </c>
      <c r="G112" s="3"/>
      <c r="H112" s="3"/>
      <c r="I112" s="3"/>
      <c r="J112" s="10">
        <v>0</v>
      </c>
      <c r="K112" s="10">
        <v>0</v>
      </c>
      <c r="L112" s="10">
        <v>112</v>
      </c>
      <c r="M112" s="10">
        <v>368.66</v>
      </c>
      <c r="N112" s="10">
        <v>0</v>
      </c>
      <c r="O112" s="10">
        <v>0</v>
      </c>
      <c r="P112" s="10">
        <v>0</v>
      </c>
      <c r="Q112" s="10">
        <v>90</v>
      </c>
      <c r="R112" s="10">
        <v>91.06</v>
      </c>
      <c r="S112" s="10">
        <v>386.4</v>
      </c>
      <c r="T112" s="10">
        <f>ROUND(SUM(J112:S112),5)</f>
        <v>1048.1199999999999</v>
      </c>
    </row>
    <row r="113" spans="1:20" x14ac:dyDescent="0.2">
      <c r="A113" s="3"/>
      <c r="B113" s="3"/>
      <c r="C113" s="3"/>
      <c r="D113" s="3"/>
      <c r="E113" s="3"/>
      <c r="F113" s="3" t="s">
        <v>122</v>
      </c>
      <c r="G113" s="3"/>
      <c r="H113" s="3"/>
      <c r="I113" s="3"/>
      <c r="J113" s="10">
        <v>0</v>
      </c>
      <c r="K113" s="10">
        <v>-350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177.01</v>
      </c>
      <c r="R113" s="10">
        <v>0</v>
      </c>
      <c r="S113" s="10">
        <v>0</v>
      </c>
      <c r="T113" s="10">
        <f>ROUND(SUM(J113:S113),5)</f>
        <v>-172.99</v>
      </c>
    </row>
    <row r="114" spans="1:20" ht="13.5" thickBot="1" x14ac:dyDescent="0.25">
      <c r="A114" s="3"/>
      <c r="B114" s="3"/>
      <c r="C114" s="3"/>
      <c r="D114" s="3"/>
      <c r="E114" s="3"/>
      <c r="F114" s="3" t="s">
        <v>123</v>
      </c>
      <c r="G114" s="3"/>
      <c r="H114" s="3"/>
      <c r="I114" s="3"/>
      <c r="J114" s="11"/>
      <c r="K114" s="11"/>
      <c r="L114" s="11"/>
      <c r="M114" s="11"/>
      <c r="N114" s="11"/>
      <c r="O114" s="11"/>
      <c r="P114" s="11">
        <v>0</v>
      </c>
      <c r="Q114" s="11">
        <v>0</v>
      </c>
      <c r="R114" s="11">
        <v>0</v>
      </c>
      <c r="S114" s="11">
        <v>189.94</v>
      </c>
      <c r="T114" s="11">
        <f>ROUND(SUM(J114:S114),5)</f>
        <v>189.94</v>
      </c>
    </row>
    <row r="115" spans="1:20" x14ac:dyDescent="0.2">
      <c r="A115" s="3"/>
      <c r="B115" s="3"/>
      <c r="C115" s="3"/>
      <c r="D115" s="3"/>
      <c r="E115" s="3" t="s">
        <v>124</v>
      </c>
      <c r="F115" s="3"/>
      <c r="G115" s="3"/>
      <c r="H115" s="3"/>
      <c r="I115" s="3"/>
      <c r="J115" s="10">
        <f>ROUND(SUM(J103:J114),5)</f>
        <v>2695.09</v>
      </c>
      <c r="K115" s="10">
        <f>ROUND(SUM(K103:K114),5)</f>
        <v>1060.6500000000001</v>
      </c>
      <c r="L115" s="10">
        <f>ROUND(SUM(L103:L114),5)</f>
        <v>112</v>
      </c>
      <c r="M115" s="10">
        <f>ROUND(SUM(M103:M114),5)</f>
        <v>988.66</v>
      </c>
      <c r="N115" s="10">
        <f>ROUND(SUM(N103:N114),5)</f>
        <v>3977.83</v>
      </c>
      <c r="O115" s="10">
        <f>ROUND(SUM(O103:O114),5)</f>
        <v>483</v>
      </c>
      <c r="P115" s="10">
        <f>ROUND(SUM(P103:P114),5)</f>
        <v>274.72000000000003</v>
      </c>
      <c r="Q115" s="10">
        <f>ROUND(SUM(Q103:Q114),5)</f>
        <v>2607.91</v>
      </c>
      <c r="R115" s="10">
        <f>ROUND(SUM(R103:R114),5)</f>
        <v>1472.36</v>
      </c>
      <c r="S115" s="10">
        <f>ROUND(SUM(S103:S114),5)</f>
        <v>1289.5999999999999</v>
      </c>
      <c r="T115" s="10">
        <f>ROUND(SUM(J115:S115),5)</f>
        <v>14961.82</v>
      </c>
    </row>
    <row r="116" spans="1:20" x14ac:dyDescent="0.2">
      <c r="A116" s="3"/>
      <c r="B116" s="3"/>
      <c r="C116" s="3"/>
      <c r="D116" s="3"/>
      <c r="E116" s="3" t="s">
        <v>125</v>
      </c>
      <c r="F116" s="3"/>
      <c r="G116" s="3"/>
      <c r="H116" s="3"/>
      <c r="I116" s="3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3"/>
      <c r="B117" s="3"/>
      <c r="C117" s="3"/>
      <c r="D117" s="3"/>
      <c r="E117" s="3"/>
      <c r="F117" s="3" t="s">
        <v>126</v>
      </c>
      <c r="G117" s="3"/>
      <c r="H117" s="3"/>
      <c r="I117" s="3"/>
      <c r="J117" s="10"/>
      <c r="K117" s="10"/>
      <c r="L117" s="10"/>
      <c r="M117" s="10"/>
      <c r="N117" s="10"/>
      <c r="O117" s="10"/>
      <c r="P117" s="10"/>
      <c r="Q117" s="10"/>
      <c r="R117" s="10"/>
      <c r="S117" s="10">
        <v>0</v>
      </c>
      <c r="T117" s="10">
        <f>ROUND(SUM(J117:S117),5)</f>
        <v>0</v>
      </c>
    </row>
    <row r="118" spans="1:20" x14ac:dyDescent="0.2">
      <c r="A118" s="3"/>
      <c r="B118" s="3"/>
      <c r="C118" s="3"/>
      <c r="D118" s="3"/>
      <c r="E118" s="3"/>
      <c r="F118" s="3" t="s">
        <v>127</v>
      </c>
      <c r="G118" s="3"/>
      <c r="H118" s="3"/>
      <c r="I118" s="3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3"/>
      <c r="B119" s="3"/>
      <c r="C119" s="3"/>
      <c r="D119" s="3"/>
      <c r="E119" s="3"/>
      <c r="F119" s="3"/>
      <c r="G119" s="3" t="s">
        <v>128</v>
      </c>
      <c r="H119" s="3"/>
      <c r="I119" s="3"/>
      <c r="J119" s="10">
        <v>0</v>
      </c>
      <c r="K119" s="10">
        <v>0</v>
      </c>
      <c r="L119" s="10">
        <v>0</v>
      </c>
      <c r="M119" s="10">
        <v>70</v>
      </c>
      <c r="N119" s="10">
        <v>0</v>
      </c>
      <c r="O119" s="10">
        <v>0</v>
      </c>
      <c r="P119" s="10"/>
      <c r="Q119" s="10"/>
      <c r="R119" s="10"/>
      <c r="S119" s="10">
        <v>0</v>
      </c>
      <c r="T119" s="10">
        <f>ROUND(SUM(J119:S119),5)</f>
        <v>70</v>
      </c>
    </row>
    <row r="120" spans="1:20" x14ac:dyDescent="0.2">
      <c r="A120" s="3"/>
      <c r="B120" s="3"/>
      <c r="C120" s="3"/>
      <c r="D120" s="3"/>
      <c r="E120" s="3"/>
      <c r="F120" s="3"/>
      <c r="G120" s="3" t="s">
        <v>129</v>
      </c>
      <c r="H120" s="3"/>
      <c r="I120" s="3"/>
      <c r="J120" s="10"/>
      <c r="K120" s="10"/>
      <c r="L120" s="10"/>
      <c r="M120" s="10"/>
      <c r="N120" s="10"/>
      <c r="O120" s="10"/>
      <c r="P120" s="10"/>
      <c r="Q120" s="10"/>
      <c r="R120" s="10"/>
      <c r="S120" s="10">
        <v>0</v>
      </c>
      <c r="T120" s="10">
        <f>ROUND(SUM(J120:S120),5)</f>
        <v>0</v>
      </c>
    </row>
    <row r="121" spans="1:20" ht="13.5" thickBot="1" x14ac:dyDescent="0.25">
      <c r="A121" s="3"/>
      <c r="B121" s="3"/>
      <c r="C121" s="3"/>
      <c r="D121" s="3"/>
      <c r="E121" s="3"/>
      <c r="F121" s="3"/>
      <c r="G121" s="3" t="s">
        <v>130</v>
      </c>
      <c r="H121" s="3"/>
      <c r="I121" s="3"/>
      <c r="J121" s="11"/>
      <c r="K121" s="11"/>
      <c r="L121" s="11"/>
      <c r="M121" s="11"/>
      <c r="N121" s="11"/>
      <c r="O121" s="11"/>
      <c r="P121" s="10"/>
      <c r="Q121" s="10"/>
      <c r="R121" s="10"/>
      <c r="S121" s="11">
        <v>0</v>
      </c>
      <c r="T121" s="11">
        <f>ROUND(SUM(J121:S121),5)</f>
        <v>0</v>
      </c>
    </row>
    <row r="122" spans="1:20" x14ac:dyDescent="0.2">
      <c r="A122" s="3"/>
      <c r="B122" s="3"/>
      <c r="C122" s="3"/>
      <c r="D122" s="3"/>
      <c r="E122" s="3"/>
      <c r="F122" s="3" t="s">
        <v>131</v>
      </c>
      <c r="G122" s="3"/>
      <c r="H122" s="3"/>
      <c r="I122" s="3"/>
      <c r="J122" s="10">
        <f>ROUND(SUM(J118:J121),5)</f>
        <v>0</v>
      </c>
      <c r="K122" s="10">
        <f>ROUND(SUM(K118:K121),5)</f>
        <v>0</v>
      </c>
      <c r="L122" s="10">
        <f>ROUND(SUM(L118:L121),5)</f>
        <v>0</v>
      </c>
      <c r="M122" s="10">
        <f>ROUND(SUM(M118:M121),5)</f>
        <v>70</v>
      </c>
      <c r="N122" s="10">
        <f>ROUND(SUM(N118:N121),5)</f>
        <v>0</v>
      </c>
      <c r="O122" s="10">
        <f>ROUND(SUM(O118:O121),5)</f>
        <v>0</v>
      </c>
      <c r="P122" s="10"/>
      <c r="Q122" s="10"/>
      <c r="R122" s="10"/>
      <c r="S122" s="10">
        <f>ROUND(SUM(S118:S121),5)</f>
        <v>0</v>
      </c>
      <c r="T122" s="10">
        <f>ROUND(SUM(J122:S122),5)</f>
        <v>70</v>
      </c>
    </row>
    <row r="123" spans="1:20" x14ac:dyDescent="0.2">
      <c r="A123" s="3"/>
      <c r="B123" s="3"/>
      <c r="C123" s="3"/>
      <c r="D123" s="3"/>
      <c r="E123" s="3"/>
      <c r="F123" s="3" t="s">
        <v>132</v>
      </c>
      <c r="G123" s="3"/>
      <c r="H123" s="3"/>
      <c r="I123" s="3"/>
      <c r="J123" s="10">
        <v>-40</v>
      </c>
      <c r="K123" s="10">
        <v>-11.94</v>
      </c>
      <c r="L123" s="10">
        <v>0</v>
      </c>
      <c r="M123" s="10">
        <v>31.2</v>
      </c>
      <c r="N123" s="10">
        <v>0</v>
      </c>
      <c r="O123" s="10">
        <v>0</v>
      </c>
      <c r="P123" s="10">
        <v>1.6</v>
      </c>
      <c r="Q123" s="10">
        <v>6</v>
      </c>
      <c r="R123" s="10">
        <v>-76.8</v>
      </c>
      <c r="S123" s="10">
        <v>-16.399999999999999</v>
      </c>
      <c r="T123" s="10">
        <f>ROUND(SUM(J123:S123),5)</f>
        <v>-106.34</v>
      </c>
    </row>
    <row r="124" spans="1:20" x14ac:dyDescent="0.2">
      <c r="A124" s="3"/>
      <c r="B124" s="3"/>
      <c r="C124" s="3"/>
      <c r="D124" s="3"/>
      <c r="E124" s="3"/>
      <c r="F124" s="3" t="s">
        <v>133</v>
      </c>
      <c r="G124" s="3"/>
      <c r="H124" s="3"/>
      <c r="I124" s="3"/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129</v>
      </c>
      <c r="P124" s="10"/>
      <c r="Q124" s="10"/>
      <c r="R124" s="10"/>
      <c r="S124" s="10">
        <v>0</v>
      </c>
      <c r="T124" s="10">
        <f>ROUND(SUM(J124:S124),5)</f>
        <v>129</v>
      </c>
    </row>
    <row r="125" spans="1:20" x14ac:dyDescent="0.2">
      <c r="A125" s="3"/>
      <c r="B125" s="3"/>
      <c r="C125" s="3"/>
      <c r="D125" s="3"/>
      <c r="E125" s="3"/>
      <c r="F125" s="3" t="s">
        <v>134</v>
      </c>
      <c r="G125" s="3"/>
      <c r="H125" s="3"/>
      <c r="I125" s="3"/>
      <c r="J125" s="10">
        <v>0</v>
      </c>
      <c r="K125" s="10">
        <v>120</v>
      </c>
      <c r="L125" s="10">
        <v>0</v>
      </c>
      <c r="M125" s="10">
        <v>16</v>
      </c>
      <c r="N125" s="10">
        <v>0</v>
      </c>
      <c r="O125" s="10">
        <v>0</v>
      </c>
      <c r="P125" s="10">
        <v>30</v>
      </c>
      <c r="Q125" s="10">
        <v>30</v>
      </c>
      <c r="R125" s="10">
        <v>60</v>
      </c>
      <c r="S125" s="10">
        <v>56</v>
      </c>
      <c r="T125" s="10">
        <f>ROUND(SUM(J125:S125),5)</f>
        <v>312</v>
      </c>
    </row>
    <row r="126" spans="1:20" x14ac:dyDescent="0.2">
      <c r="A126" s="3"/>
      <c r="B126" s="3"/>
      <c r="C126" s="3"/>
      <c r="D126" s="3"/>
      <c r="E126" s="3"/>
      <c r="F126" s="3" t="s">
        <v>135</v>
      </c>
      <c r="G126" s="3"/>
      <c r="H126" s="3"/>
      <c r="I126" s="3"/>
      <c r="J126" s="10">
        <v>0</v>
      </c>
      <c r="K126" s="10">
        <v>0</v>
      </c>
      <c r="L126" s="10">
        <v>0</v>
      </c>
      <c r="M126" s="10">
        <v>81.36</v>
      </c>
      <c r="N126" s="10">
        <v>38.18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f>ROUND(SUM(J126:S126),5)</f>
        <v>119.54</v>
      </c>
    </row>
    <row r="127" spans="1:20" ht="13.5" thickBot="1" x14ac:dyDescent="0.25">
      <c r="A127" s="3"/>
      <c r="B127" s="3"/>
      <c r="C127" s="3"/>
      <c r="D127" s="3"/>
      <c r="E127" s="3"/>
      <c r="F127" s="3" t="s">
        <v>136</v>
      </c>
      <c r="G127" s="3"/>
      <c r="H127" s="3"/>
      <c r="I127" s="3"/>
      <c r="J127" s="11">
        <v>0</v>
      </c>
      <c r="K127" s="11">
        <v>0</v>
      </c>
      <c r="L127" s="11">
        <v>0</v>
      </c>
      <c r="M127" s="11">
        <v>298.01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36</v>
      </c>
      <c r="T127" s="11">
        <f>ROUND(SUM(J127:S127),5)</f>
        <v>334.01</v>
      </c>
    </row>
    <row r="128" spans="1:20" x14ac:dyDescent="0.2">
      <c r="A128" s="3"/>
      <c r="B128" s="3"/>
      <c r="C128" s="3"/>
      <c r="D128" s="3"/>
      <c r="E128" s="3" t="s">
        <v>137</v>
      </c>
      <c r="F128" s="3"/>
      <c r="G128" s="3"/>
      <c r="H128" s="3"/>
      <c r="I128" s="3"/>
      <c r="J128" s="10">
        <f>ROUND(SUM(J116:J117)+SUM(J122:J127),5)</f>
        <v>-40</v>
      </c>
      <c r="K128" s="10">
        <f>ROUND(SUM(K116:K117)+SUM(K122:K127),5)</f>
        <v>108.06</v>
      </c>
      <c r="L128" s="10">
        <f>ROUND(SUM(L116:L117)+SUM(L122:L127),5)</f>
        <v>0</v>
      </c>
      <c r="M128" s="10">
        <f>ROUND(SUM(M116:M117)+SUM(M122:M127),5)</f>
        <v>496.57</v>
      </c>
      <c r="N128" s="10">
        <f>ROUND(SUM(N116:N117)+SUM(N122:N127),5)</f>
        <v>38.18</v>
      </c>
      <c r="O128" s="10">
        <f>ROUND(SUM(O116:O117)+SUM(O122:O127),5)</f>
        <v>129</v>
      </c>
      <c r="P128" s="10">
        <f>ROUND(SUM(P116:P117)+SUM(P122:P127),5)</f>
        <v>31.6</v>
      </c>
      <c r="Q128" s="10">
        <f>ROUND(SUM(Q116:Q117)+SUM(Q122:Q127),5)</f>
        <v>36</v>
      </c>
      <c r="R128" s="10">
        <f>ROUND(SUM(R116:R117)+SUM(R122:R127),5)</f>
        <v>-16.8</v>
      </c>
      <c r="S128" s="10">
        <f>ROUND(SUM(S116:S117)+SUM(S122:S127),5)</f>
        <v>75.599999999999994</v>
      </c>
      <c r="T128" s="10">
        <f>ROUND(SUM(J128:S128),5)</f>
        <v>858.21</v>
      </c>
    </row>
    <row r="129" spans="1:20" x14ac:dyDescent="0.2">
      <c r="A129" s="3"/>
      <c r="B129" s="3"/>
      <c r="C129" s="3"/>
      <c r="D129" s="3"/>
      <c r="E129" s="3" t="s">
        <v>138</v>
      </c>
      <c r="F129" s="3"/>
      <c r="G129" s="3"/>
      <c r="H129" s="3"/>
      <c r="I129" s="3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">
      <c r="A130" s="3"/>
      <c r="B130" s="3"/>
      <c r="C130" s="3"/>
      <c r="D130" s="3"/>
      <c r="E130" s="3"/>
      <c r="F130" s="3" t="s">
        <v>139</v>
      </c>
      <c r="G130" s="3"/>
      <c r="H130" s="3"/>
      <c r="I130" s="3"/>
      <c r="J130" s="10"/>
      <c r="K130" s="10"/>
      <c r="L130" s="10"/>
      <c r="M130" s="10"/>
      <c r="N130" s="10"/>
      <c r="O130" s="10"/>
      <c r="P130" s="10">
        <v>0</v>
      </c>
      <c r="Q130" s="10">
        <v>0</v>
      </c>
      <c r="R130" s="10">
        <v>0</v>
      </c>
      <c r="S130" s="10">
        <v>0</v>
      </c>
      <c r="T130" s="10">
        <f>ROUND(SUM(J130:S130),5)</f>
        <v>0</v>
      </c>
    </row>
    <row r="131" spans="1:20" x14ac:dyDescent="0.2">
      <c r="A131" s="3"/>
      <c r="B131" s="3"/>
      <c r="C131" s="3"/>
      <c r="D131" s="3"/>
      <c r="E131" s="3"/>
      <c r="F131" s="3" t="s">
        <v>140</v>
      </c>
      <c r="G131" s="3"/>
      <c r="H131" s="3"/>
      <c r="I131" s="3"/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95</v>
      </c>
      <c r="P131" s="10"/>
      <c r="Q131" s="10"/>
      <c r="R131" s="10"/>
      <c r="S131" s="10">
        <v>0</v>
      </c>
      <c r="T131" s="10">
        <f>ROUND(SUM(J131:S131),5)</f>
        <v>95</v>
      </c>
    </row>
    <row r="132" spans="1:20" x14ac:dyDescent="0.2">
      <c r="A132" s="3"/>
      <c r="B132" s="3"/>
      <c r="C132" s="3"/>
      <c r="D132" s="3"/>
      <c r="E132" s="3"/>
      <c r="F132" s="3" t="s">
        <v>141</v>
      </c>
      <c r="G132" s="3"/>
      <c r="H132" s="3"/>
      <c r="I132" s="3"/>
      <c r="J132" s="10"/>
      <c r="K132" s="10"/>
      <c r="L132" s="10"/>
      <c r="M132" s="10"/>
      <c r="N132" s="10"/>
      <c r="O132" s="10"/>
      <c r="P132" s="10"/>
      <c r="Q132" s="10"/>
      <c r="R132" s="10"/>
      <c r="S132" s="10">
        <v>0</v>
      </c>
      <c r="T132" s="10">
        <f>ROUND(SUM(J132:S132),5)</f>
        <v>0</v>
      </c>
    </row>
    <row r="133" spans="1:20" x14ac:dyDescent="0.2">
      <c r="A133" s="3"/>
      <c r="B133" s="3"/>
      <c r="C133" s="3"/>
      <c r="D133" s="3"/>
      <c r="E133" s="3"/>
      <c r="F133" s="3" t="s">
        <v>142</v>
      </c>
      <c r="G133" s="3"/>
      <c r="H133" s="3"/>
      <c r="I133" s="3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3"/>
      <c r="B134" s="3"/>
      <c r="C134" s="3"/>
      <c r="D134" s="3"/>
      <c r="E134" s="3"/>
      <c r="F134" s="3"/>
      <c r="G134" s="3" t="s">
        <v>143</v>
      </c>
      <c r="H134" s="3"/>
      <c r="I134" s="3"/>
      <c r="J134" s="10"/>
      <c r="K134" s="10"/>
      <c r="L134" s="10"/>
      <c r="M134" s="10"/>
      <c r="N134" s="10"/>
      <c r="O134" s="10"/>
      <c r="P134" s="10"/>
      <c r="Q134" s="10"/>
      <c r="R134" s="10"/>
      <c r="S134" s="10">
        <v>0</v>
      </c>
      <c r="T134" s="10">
        <f>ROUND(SUM(J134:S134),5)</f>
        <v>0</v>
      </c>
    </row>
    <row r="135" spans="1:20" ht="13.5" thickBot="1" x14ac:dyDescent="0.25">
      <c r="A135" s="3"/>
      <c r="B135" s="3"/>
      <c r="C135" s="3"/>
      <c r="D135" s="3"/>
      <c r="E135" s="3"/>
      <c r="F135" s="3"/>
      <c r="G135" s="3" t="s">
        <v>144</v>
      </c>
      <c r="H135" s="3"/>
      <c r="I135" s="3"/>
      <c r="J135" s="11">
        <v>0</v>
      </c>
      <c r="K135" s="11">
        <v>0</v>
      </c>
      <c r="L135" s="11">
        <v>1000</v>
      </c>
      <c r="M135" s="11">
        <v>2180</v>
      </c>
      <c r="N135" s="11">
        <v>1210</v>
      </c>
      <c r="O135" s="11">
        <v>400</v>
      </c>
      <c r="P135" s="11">
        <v>825</v>
      </c>
      <c r="Q135" s="11">
        <v>882.5</v>
      </c>
      <c r="R135" s="11">
        <v>2375</v>
      </c>
      <c r="S135" s="11">
        <v>320</v>
      </c>
      <c r="T135" s="11">
        <f>ROUND(SUM(J135:S135),5)</f>
        <v>9192.5</v>
      </c>
    </row>
    <row r="136" spans="1:20" x14ac:dyDescent="0.2">
      <c r="A136" s="3"/>
      <c r="B136" s="3"/>
      <c r="C136" s="3"/>
      <c r="D136" s="3"/>
      <c r="E136" s="3"/>
      <c r="F136" s="3" t="s">
        <v>145</v>
      </c>
      <c r="G136" s="3"/>
      <c r="H136" s="3"/>
      <c r="I136" s="3"/>
      <c r="J136" s="10">
        <f>ROUND(SUM(J133:J135),5)</f>
        <v>0</v>
      </c>
      <c r="K136" s="10">
        <f>ROUND(SUM(K133:K135),5)</f>
        <v>0</v>
      </c>
      <c r="L136" s="10">
        <f>ROUND(SUM(L133:L135),5)</f>
        <v>1000</v>
      </c>
      <c r="M136" s="10">
        <f>ROUND(SUM(M133:M135),5)</f>
        <v>2180</v>
      </c>
      <c r="N136" s="10">
        <f>ROUND(SUM(N133:N135),5)</f>
        <v>1210</v>
      </c>
      <c r="O136" s="10">
        <f>ROUND(SUM(O133:O135),5)</f>
        <v>400</v>
      </c>
      <c r="P136" s="10">
        <f>ROUND(SUM(P133:P135),5)</f>
        <v>825</v>
      </c>
      <c r="Q136" s="10">
        <f>ROUND(SUM(Q133:Q135),5)</f>
        <v>882.5</v>
      </c>
      <c r="R136" s="10">
        <f>ROUND(SUM(R133:R135),5)</f>
        <v>2375</v>
      </c>
      <c r="S136" s="10">
        <f>ROUND(SUM(S133:S135),5)</f>
        <v>320</v>
      </c>
      <c r="T136" s="10">
        <f>ROUND(SUM(J136:S136),5)</f>
        <v>9192.5</v>
      </c>
    </row>
    <row r="137" spans="1:20" ht="13.5" thickBot="1" x14ac:dyDescent="0.25">
      <c r="A137" s="3"/>
      <c r="B137" s="3"/>
      <c r="C137" s="3"/>
      <c r="D137" s="3"/>
      <c r="E137" s="3"/>
      <c r="F137" s="3" t="s">
        <v>146</v>
      </c>
      <c r="G137" s="3"/>
      <c r="H137" s="3"/>
      <c r="I137" s="3"/>
      <c r="J137" s="11"/>
      <c r="K137" s="11"/>
      <c r="L137" s="11"/>
      <c r="M137" s="11"/>
      <c r="N137" s="11"/>
      <c r="O137" s="11"/>
      <c r="P137" s="11">
        <v>200</v>
      </c>
      <c r="Q137" s="11">
        <v>0</v>
      </c>
      <c r="R137" s="11">
        <v>0</v>
      </c>
      <c r="S137" s="11">
        <v>0</v>
      </c>
      <c r="T137" s="11">
        <f>ROUND(SUM(J137:S137),5)</f>
        <v>200</v>
      </c>
    </row>
    <row r="138" spans="1:20" x14ac:dyDescent="0.2">
      <c r="A138" s="3"/>
      <c r="B138" s="3"/>
      <c r="C138" s="3"/>
      <c r="D138" s="3"/>
      <c r="E138" s="3" t="s">
        <v>147</v>
      </c>
      <c r="F138" s="3"/>
      <c r="G138" s="3"/>
      <c r="H138" s="3"/>
      <c r="I138" s="3"/>
      <c r="J138" s="10">
        <f>ROUND(SUM(J129:J132)+SUM(J136:J137),5)</f>
        <v>0</v>
      </c>
      <c r="K138" s="10">
        <f>ROUND(SUM(K129:K132)+SUM(K136:K137),5)</f>
        <v>0</v>
      </c>
      <c r="L138" s="10">
        <f>ROUND(SUM(L129:L132)+SUM(L136:L137),5)</f>
        <v>1000</v>
      </c>
      <c r="M138" s="10">
        <f>ROUND(SUM(M129:M132)+SUM(M136:M137),5)</f>
        <v>2180</v>
      </c>
      <c r="N138" s="10">
        <f>ROUND(SUM(N129:N132)+SUM(N136:N137),5)</f>
        <v>1210</v>
      </c>
      <c r="O138" s="10">
        <f>ROUND(SUM(O129:O132)+SUM(O136:O137),5)</f>
        <v>495</v>
      </c>
      <c r="P138" s="10">
        <f>ROUND(SUM(P129:P132)+SUM(P136:P137),5)</f>
        <v>1025</v>
      </c>
      <c r="Q138" s="10">
        <f>ROUND(SUM(Q129:Q132)+SUM(Q136:Q137),5)</f>
        <v>882.5</v>
      </c>
      <c r="R138" s="10">
        <f>ROUND(SUM(R129:R132)+SUM(R136:R137),5)</f>
        <v>2375</v>
      </c>
      <c r="S138" s="10">
        <f>ROUND(SUM(S129:S132)+SUM(S136:S137),5)</f>
        <v>320</v>
      </c>
      <c r="T138" s="10">
        <f>ROUND(SUM(J138:S138),5)</f>
        <v>9487.5</v>
      </c>
    </row>
    <row r="139" spans="1:20" x14ac:dyDescent="0.2">
      <c r="A139" s="3"/>
      <c r="B139" s="3"/>
      <c r="C139" s="3"/>
      <c r="D139" s="3"/>
      <c r="E139" s="3" t="s">
        <v>148</v>
      </c>
      <c r="F139" s="3"/>
      <c r="G139" s="3"/>
      <c r="H139" s="3"/>
      <c r="I139" s="3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3"/>
      <c r="B140" s="3"/>
      <c r="C140" s="3"/>
      <c r="D140" s="3"/>
      <c r="E140" s="3"/>
      <c r="F140" s="3" t="s">
        <v>149</v>
      </c>
      <c r="G140" s="3"/>
      <c r="H140" s="3"/>
      <c r="I140" s="3"/>
      <c r="J140" s="10">
        <v>0</v>
      </c>
      <c r="K140" s="10">
        <v>531.22</v>
      </c>
      <c r="L140" s="10">
        <v>0</v>
      </c>
      <c r="M140" s="10">
        <v>251.52</v>
      </c>
      <c r="N140" s="10">
        <v>0</v>
      </c>
      <c r="O140" s="10">
        <v>-278.98</v>
      </c>
      <c r="P140" s="10">
        <v>0</v>
      </c>
      <c r="Q140" s="10">
        <v>0</v>
      </c>
      <c r="R140" s="10">
        <v>0</v>
      </c>
      <c r="S140" s="10">
        <v>146.84</v>
      </c>
      <c r="T140" s="10">
        <f>ROUND(SUM(J140:S140),5)</f>
        <v>650.6</v>
      </c>
    </row>
    <row r="141" spans="1:20" x14ac:dyDescent="0.2">
      <c r="A141" s="3"/>
      <c r="B141" s="3"/>
      <c r="C141" s="3"/>
      <c r="D141" s="3"/>
      <c r="E141" s="3"/>
      <c r="F141" s="3" t="s">
        <v>150</v>
      </c>
      <c r="G141" s="3"/>
      <c r="H141" s="3"/>
      <c r="I141" s="3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v>0</v>
      </c>
      <c r="T141" s="10">
        <f>ROUND(SUM(J141:S141),5)</f>
        <v>0</v>
      </c>
    </row>
    <row r="142" spans="1:20" x14ac:dyDescent="0.2">
      <c r="A142" s="3"/>
      <c r="B142" s="3"/>
      <c r="C142" s="3"/>
      <c r="D142" s="3"/>
      <c r="E142" s="3"/>
      <c r="F142" s="3" t="s">
        <v>151</v>
      </c>
      <c r="G142" s="3"/>
      <c r="H142" s="3"/>
      <c r="I142" s="3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3"/>
      <c r="B143" s="3"/>
      <c r="C143" s="3"/>
      <c r="D143" s="3"/>
      <c r="E143" s="3"/>
      <c r="F143" s="3"/>
      <c r="G143" s="3" t="s">
        <v>152</v>
      </c>
      <c r="H143" s="3"/>
      <c r="I143" s="3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v>0</v>
      </c>
      <c r="T143" s="10">
        <f>ROUND(SUM(J143:S143),5)</f>
        <v>0</v>
      </c>
    </row>
    <row r="144" spans="1:20" ht="13.5" thickBot="1" x14ac:dyDescent="0.25">
      <c r="A144" s="3"/>
      <c r="B144" s="3"/>
      <c r="C144" s="3"/>
      <c r="D144" s="3"/>
      <c r="E144" s="3"/>
      <c r="F144" s="3"/>
      <c r="G144" s="3" t="s">
        <v>153</v>
      </c>
      <c r="H144" s="3"/>
      <c r="I144" s="3"/>
      <c r="J144" s="11">
        <v>89.5</v>
      </c>
      <c r="K144" s="11">
        <v>75.41</v>
      </c>
      <c r="L144" s="11">
        <v>0</v>
      </c>
      <c r="M144" s="11">
        <v>0</v>
      </c>
      <c r="N144" s="11">
        <v>0</v>
      </c>
      <c r="O144" s="11">
        <v>0</v>
      </c>
      <c r="P144" s="11">
        <v>106.5</v>
      </c>
      <c r="Q144" s="11">
        <v>0</v>
      </c>
      <c r="R144" s="11">
        <v>1410</v>
      </c>
      <c r="S144" s="11">
        <v>4.49</v>
      </c>
      <c r="T144" s="11">
        <f>ROUND(SUM(J144:S144),5)</f>
        <v>1685.9</v>
      </c>
    </row>
    <row r="145" spans="1:20" x14ac:dyDescent="0.2">
      <c r="A145" s="3"/>
      <c r="B145" s="3"/>
      <c r="C145" s="3"/>
      <c r="D145" s="3"/>
      <c r="E145" s="3"/>
      <c r="F145" s="3" t="s">
        <v>154</v>
      </c>
      <c r="G145" s="3"/>
      <c r="H145" s="3"/>
      <c r="I145" s="3"/>
      <c r="J145" s="10">
        <f>ROUND(SUM(J142:J144),5)</f>
        <v>89.5</v>
      </c>
      <c r="K145" s="10">
        <f>ROUND(SUM(K142:K144),5)</f>
        <v>75.41</v>
      </c>
      <c r="L145" s="10">
        <f>ROUND(SUM(L142:L144),5)</f>
        <v>0</v>
      </c>
      <c r="M145" s="10">
        <f>ROUND(SUM(M142:M144),5)</f>
        <v>0</v>
      </c>
      <c r="N145" s="10">
        <f>ROUND(SUM(N142:N144),5)</f>
        <v>0</v>
      </c>
      <c r="O145" s="10">
        <f>ROUND(SUM(O142:O144),5)</f>
        <v>0</v>
      </c>
      <c r="P145" s="10">
        <f>ROUND(SUM(P142:P144),5)</f>
        <v>106.5</v>
      </c>
      <c r="Q145" s="10">
        <f>ROUND(SUM(Q142:Q144),5)</f>
        <v>0</v>
      </c>
      <c r="R145" s="10">
        <f>ROUND(SUM(R142:R144),5)</f>
        <v>1410</v>
      </c>
      <c r="S145" s="10">
        <f>ROUND(SUM(S142:S144),5)</f>
        <v>4.49</v>
      </c>
      <c r="T145" s="10">
        <f>ROUND(SUM(J145:S145),5)</f>
        <v>1685.9</v>
      </c>
    </row>
    <row r="146" spans="1:20" x14ac:dyDescent="0.2">
      <c r="A146" s="3"/>
      <c r="B146" s="3"/>
      <c r="C146" s="3"/>
      <c r="D146" s="3"/>
      <c r="E146" s="3"/>
      <c r="F146" s="3" t="s">
        <v>155</v>
      </c>
      <c r="G146" s="3"/>
      <c r="H146" s="3"/>
      <c r="I146" s="3"/>
      <c r="J146" s="10">
        <v>406.46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/>
      <c r="Q146" s="10"/>
      <c r="R146" s="10"/>
      <c r="S146" s="10">
        <v>0</v>
      </c>
      <c r="T146" s="10">
        <f>ROUND(SUM(J146:S146),5)</f>
        <v>406.46</v>
      </c>
    </row>
    <row r="147" spans="1:20" x14ac:dyDescent="0.2">
      <c r="A147" s="3"/>
      <c r="B147" s="3"/>
      <c r="C147" s="3"/>
      <c r="D147" s="3"/>
      <c r="E147" s="3"/>
      <c r="F147" s="3" t="s">
        <v>156</v>
      </c>
      <c r="G147" s="3"/>
      <c r="H147" s="3"/>
      <c r="I147" s="3"/>
      <c r="J147" s="10">
        <v>950</v>
      </c>
      <c r="K147" s="10">
        <v>1000</v>
      </c>
      <c r="L147" s="10">
        <v>1200</v>
      </c>
      <c r="M147" s="10">
        <v>600</v>
      </c>
      <c r="N147" s="10">
        <v>600</v>
      </c>
      <c r="O147" s="10">
        <v>0</v>
      </c>
      <c r="P147" s="10">
        <v>600</v>
      </c>
      <c r="Q147" s="10">
        <v>600</v>
      </c>
      <c r="R147" s="10">
        <v>600</v>
      </c>
      <c r="S147" s="10">
        <v>480</v>
      </c>
      <c r="T147" s="10">
        <f>ROUND(SUM(J147:S147),5)</f>
        <v>6630</v>
      </c>
    </row>
    <row r="148" spans="1:20" x14ac:dyDescent="0.2">
      <c r="A148" s="3"/>
      <c r="B148" s="3"/>
      <c r="C148" s="3"/>
      <c r="D148" s="3"/>
      <c r="E148" s="3"/>
      <c r="F148" s="3" t="s">
        <v>157</v>
      </c>
      <c r="G148" s="3"/>
      <c r="H148" s="3"/>
      <c r="I148" s="3"/>
      <c r="J148" s="10"/>
      <c r="K148" s="10"/>
      <c r="L148" s="10"/>
      <c r="M148" s="10"/>
      <c r="N148" s="10"/>
      <c r="O148" s="10"/>
      <c r="P148" s="10">
        <v>-788</v>
      </c>
      <c r="Q148" s="10">
        <v>0</v>
      </c>
      <c r="R148" s="10">
        <v>0</v>
      </c>
      <c r="S148" s="10">
        <v>0</v>
      </c>
      <c r="T148" s="10">
        <f>ROUND(SUM(J148:S148),5)</f>
        <v>-788</v>
      </c>
    </row>
    <row r="149" spans="1:20" x14ac:dyDescent="0.2">
      <c r="A149" s="3"/>
      <c r="B149" s="3"/>
      <c r="C149" s="3"/>
      <c r="D149" s="3"/>
      <c r="E149" s="3"/>
      <c r="F149" s="3" t="s">
        <v>158</v>
      </c>
      <c r="G149" s="3"/>
      <c r="H149" s="3"/>
      <c r="I149" s="3"/>
      <c r="J149" s="10">
        <v>0</v>
      </c>
      <c r="K149" s="10">
        <v>0</v>
      </c>
      <c r="L149" s="10">
        <v>182.32</v>
      </c>
      <c r="M149" s="10">
        <v>0</v>
      </c>
      <c r="N149" s="10">
        <v>0</v>
      </c>
      <c r="O149" s="10">
        <v>0</v>
      </c>
      <c r="P149" s="10"/>
      <c r="Q149" s="10"/>
      <c r="R149" s="10"/>
      <c r="S149" s="10">
        <v>0</v>
      </c>
      <c r="T149" s="10">
        <f>ROUND(SUM(J149:S149),5)</f>
        <v>182.32</v>
      </c>
    </row>
    <row r="150" spans="1:20" x14ac:dyDescent="0.2">
      <c r="A150" s="3"/>
      <c r="B150" s="3"/>
      <c r="C150" s="3"/>
      <c r="D150" s="3"/>
      <c r="E150" s="3"/>
      <c r="F150" s="3" t="s">
        <v>159</v>
      </c>
      <c r="G150" s="3"/>
      <c r="H150" s="3"/>
      <c r="I150" s="3"/>
      <c r="J150" s="10"/>
      <c r="K150" s="10"/>
      <c r="L150" s="10"/>
      <c r="M150" s="10"/>
      <c r="N150" s="10"/>
      <c r="O150" s="10"/>
      <c r="P150" s="10"/>
      <c r="Q150" s="10"/>
      <c r="R150" s="10"/>
      <c r="S150" s="10">
        <v>0</v>
      </c>
      <c r="T150" s="10">
        <f>ROUND(SUM(J150:S150),5)</f>
        <v>0</v>
      </c>
    </row>
    <row r="151" spans="1:20" x14ac:dyDescent="0.2">
      <c r="A151" s="3"/>
      <c r="B151" s="3"/>
      <c r="C151" s="3"/>
      <c r="D151" s="3"/>
      <c r="E151" s="3"/>
      <c r="F151" s="3" t="s">
        <v>160</v>
      </c>
      <c r="G151" s="3"/>
      <c r="H151" s="3"/>
      <c r="I151" s="3"/>
      <c r="J151" s="10">
        <v>0</v>
      </c>
      <c r="K151" s="10">
        <v>56532.160000000003</v>
      </c>
      <c r="L151" s="10">
        <v>28266.080000000002</v>
      </c>
      <c r="M151" s="10">
        <v>28266.080000000002</v>
      </c>
      <c r="N151" s="10">
        <v>28266.080000000002</v>
      </c>
      <c r="O151" s="10">
        <v>0</v>
      </c>
      <c r="P151" s="10">
        <v>29114.06</v>
      </c>
      <c r="Q151" s="10">
        <v>29114.06</v>
      </c>
      <c r="R151" s="10">
        <v>58228.12</v>
      </c>
      <c r="S151" s="10">
        <v>23291.25</v>
      </c>
      <c r="T151" s="10">
        <f>ROUND(SUM(J151:S151),5)</f>
        <v>281077.89</v>
      </c>
    </row>
    <row r="152" spans="1:20" x14ac:dyDescent="0.2">
      <c r="A152" s="3"/>
      <c r="B152" s="3"/>
      <c r="C152" s="3"/>
      <c r="D152" s="3"/>
      <c r="E152" s="3"/>
      <c r="F152" s="3" t="s">
        <v>161</v>
      </c>
      <c r="G152" s="3"/>
      <c r="H152" s="3"/>
      <c r="I152" s="3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v>0</v>
      </c>
      <c r="T152" s="10">
        <f>ROUND(SUM(J152:S152),5)</f>
        <v>0</v>
      </c>
    </row>
    <row r="153" spans="1:20" x14ac:dyDescent="0.2">
      <c r="A153" s="3"/>
      <c r="B153" s="3"/>
      <c r="C153" s="3"/>
      <c r="D153" s="3"/>
      <c r="E153" s="3"/>
      <c r="F153" s="3" t="s">
        <v>162</v>
      </c>
      <c r="G153" s="3"/>
      <c r="H153" s="3"/>
      <c r="I153" s="3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v>0</v>
      </c>
      <c r="T153" s="10">
        <f>ROUND(SUM(J153:S153),5)</f>
        <v>0</v>
      </c>
    </row>
    <row r="154" spans="1:20" ht="13.5" thickBot="1" x14ac:dyDescent="0.25">
      <c r="A154" s="3"/>
      <c r="B154" s="3"/>
      <c r="C154" s="3"/>
      <c r="D154" s="3"/>
      <c r="E154" s="3"/>
      <c r="F154" s="3" t="s">
        <v>163</v>
      </c>
      <c r="G154" s="3"/>
      <c r="H154" s="3"/>
      <c r="I154" s="3"/>
      <c r="J154" s="11">
        <v>73.7</v>
      </c>
      <c r="K154" s="11">
        <v>750</v>
      </c>
      <c r="L154" s="11">
        <v>0</v>
      </c>
      <c r="M154" s="11">
        <v>125</v>
      </c>
      <c r="N154" s="11">
        <v>0</v>
      </c>
      <c r="O154" s="11">
        <v>0</v>
      </c>
      <c r="P154" s="11">
        <v>0</v>
      </c>
      <c r="Q154" s="11">
        <v>0</v>
      </c>
      <c r="R154" s="11">
        <v>400</v>
      </c>
      <c r="S154" s="11">
        <v>0</v>
      </c>
      <c r="T154" s="11">
        <f>ROUND(SUM(J154:S154),5)</f>
        <v>1348.7</v>
      </c>
    </row>
    <row r="155" spans="1:20" x14ac:dyDescent="0.2">
      <c r="A155" s="3"/>
      <c r="B155" s="3"/>
      <c r="C155" s="3"/>
      <c r="D155" s="3"/>
      <c r="E155" s="3" t="s">
        <v>164</v>
      </c>
      <c r="F155" s="3"/>
      <c r="G155" s="3"/>
      <c r="H155" s="3"/>
      <c r="I155" s="3"/>
      <c r="J155" s="10">
        <f>ROUND(SUM(J139:J141)+SUM(J145:J154),5)</f>
        <v>1519.66</v>
      </c>
      <c r="K155" s="10">
        <f>ROUND(SUM(K139:K141)+SUM(K145:K154),5)</f>
        <v>58888.79</v>
      </c>
      <c r="L155" s="10">
        <f>ROUND(SUM(L139:L141)+SUM(L145:L154),5)</f>
        <v>29648.400000000001</v>
      </c>
      <c r="M155" s="10">
        <f>ROUND(SUM(M139:M141)+SUM(M145:M154),5)</f>
        <v>29242.6</v>
      </c>
      <c r="N155" s="10">
        <f>ROUND(SUM(N139:N141)+SUM(N145:N154),5)</f>
        <v>28866.080000000002</v>
      </c>
      <c r="O155" s="10">
        <f>ROUND(SUM(O139:O141)+SUM(O145:O154),5)</f>
        <v>-278.98</v>
      </c>
      <c r="P155" s="10">
        <f>ROUND(SUM(P139:P141)+SUM(P145:P154),5)</f>
        <v>29032.560000000001</v>
      </c>
      <c r="Q155" s="10">
        <f>ROUND(SUM(Q139:Q141)+SUM(Q145:Q154),5)</f>
        <v>29714.06</v>
      </c>
      <c r="R155" s="10">
        <f>ROUND(SUM(R139:R141)+SUM(R145:R154),5)</f>
        <v>60638.12</v>
      </c>
      <c r="S155" s="10">
        <f>ROUND(SUM(S139:S141)+SUM(S145:S154),5)</f>
        <v>23922.58</v>
      </c>
      <c r="T155" s="10">
        <f>ROUND(SUM(J155:S155),5)</f>
        <v>291193.87</v>
      </c>
    </row>
    <row r="156" spans="1:20" x14ac:dyDescent="0.2">
      <c r="A156" s="3"/>
      <c r="B156" s="3"/>
      <c r="C156" s="3"/>
      <c r="D156" s="3"/>
      <c r="E156" s="3" t="s">
        <v>165</v>
      </c>
      <c r="F156" s="3"/>
      <c r="G156" s="3"/>
      <c r="H156" s="3"/>
      <c r="I156" s="3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3"/>
      <c r="B157" s="3"/>
      <c r="C157" s="3"/>
      <c r="D157" s="3"/>
      <c r="E157" s="3"/>
      <c r="F157" s="3" t="s">
        <v>166</v>
      </c>
      <c r="G157" s="3"/>
      <c r="H157" s="3"/>
      <c r="I157" s="3"/>
      <c r="J157" s="10">
        <v>0</v>
      </c>
      <c r="K157" s="10">
        <v>57.75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115.87</v>
      </c>
      <c r="S157" s="10">
        <v>0</v>
      </c>
      <c r="T157" s="10">
        <f>ROUND(SUM(J157:S157),5)</f>
        <v>173.62</v>
      </c>
    </row>
    <row r="158" spans="1:20" x14ac:dyDescent="0.2">
      <c r="A158" s="3"/>
      <c r="B158" s="3"/>
      <c r="C158" s="3"/>
      <c r="D158" s="3"/>
      <c r="E158" s="3"/>
      <c r="F158" s="3" t="s">
        <v>167</v>
      </c>
      <c r="G158" s="3"/>
      <c r="H158" s="3"/>
      <c r="I158" s="3"/>
      <c r="J158" s="10">
        <v>3406.56</v>
      </c>
      <c r="K158" s="10">
        <v>15051.1</v>
      </c>
      <c r="L158" s="10">
        <v>715.71</v>
      </c>
      <c r="M158" s="10">
        <v>24.09</v>
      </c>
      <c r="N158" s="10">
        <v>2807.17</v>
      </c>
      <c r="O158" s="10">
        <v>35.74</v>
      </c>
      <c r="P158" s="10">
        <v>-16863.849999999999</v>
      </c>
      <c r="Q158" s="10">
        <v>2510.3000000000002</v>
      </c>
      <c r="R158" s="10">
        <v>11.3</v>
      </c>
      <c r="S158" s="10">
        <v>158.31</v>
      </c>
      <c r="T158" s="10">
        <f>ROUND(SUM(J158:S158),5)</f>
        <v>7856.43</v>
      </c>
    </row>
    <row r="159" spans="1:20" x14ac:dyDescent="0.2">
      <c r="A159" s="3"/>
      <c r="B159" s="3"/>
      <c r="C159" s="3"/>
      <c r="D159" s="3"/>
      <c r="E159" s="3"/>
      <c r="F159" s="3" t="s">
        <v>168</v>
      </c>
      <c r="G159" s="3"/>
      <c r="H159" s="3"/>
      <c r="I159" s="3"/>
      <c r="J159" s="10"/>
      <c r="K159" s="10"/>
      <c r="L159" s="10"/>
      <c r="M159" s="10"/>
      <c r="N159" s="10"/>
      <c r="O159" s="10"/>
      <c r="P159" s="10"/>
      <c r="Q159" s="10"/>
      <c r="R159" s="10"/>
      <c r="S159" s="10">
        <v>0</v>
      </c>
      <c r="T159" s="10">
        <f>ROUND(SUM(J159:S159),5)</f>
        <v>0</v>
      </c>
    </row>
    <row r="160" spans="1:20" x14ac:dyDescent="0.2">
      <c r="A160" s="3"/>
      <c r="B160" s="3"/>
      <c r="C160" s="3"/>
      <c r="D160" s="3"/>
      <c r="E160" s="3"/>
      <c r="F160" s="3" t="s">
        <v>169</v>
      </c>
      <c r="G160" s="3"/>
      <c r="H160" s="3"/>
      <c r="I160" s="3"/>
      <c r="J160" s="10">
        <v>0</v>
      </c>
      <c r="K160" s="10">
        <v>27.72</v>
      </c>
      <c r="L160" s="10">
        <v>9.92</v>
      </c>
      <c r="M160" s="10">
        <v>0</v>
      </c>
      <c r="N160" s="10">
        <v>28.75</v>
      </c>
      <c r="O160" s="10">
        <v>13.2</v>
      </c>
      <c r="P160" s="10">
        <v>14.83</v>
      </c>
      <c r="Q160" s="10">
        <v>54.4</v>
      </c>
      <c r="R160" s="10">
        <v>0</v>
      </c>
      <c r="S160" s="10">
        <v>0</v>
      </c>
      <c r="T160" s="10">
        <f>ROUND(SUM(J160:S160),5)</f>
        <v>148.82</v>
      </c>
    </row>
    <row r="161" spans="1:20" x14ac:dyDescent="0.2">
      <c r="A161" s="3"/>
      <c r="B161" s="3"/>
      <c r="C161" s="3"/>
      <c r="D161" s="3"/>
      <c r="E161" s="3"/>
      <c r="F161" s="3" t="s">
        <v>170</v>
      </c>
      <c r="G161" s="3"/>
      <c r="H161" s="3"/>
      <c r="I161" s="3"/>
      <c r="J161" s="10">
        <v>0</v>
      </c>
      <c r="K161" s="10">
        <v>280</v>
      </c>
      <c r="L161" s="10">
        <v>0</v>
      </c>
      <c r="M161" s="10">
        <v>0</v>
      </c>
      <c r="N161" s="10">
        <v>815</v>
      </c>
      <c r="O161" s="10">
        <v>63.16</v>
      </c>
      <c r="P161" s="10">
        <v>181.7</v>
      </c>
      <c r="Q161" s="10">
        <v>342.99</v>
      </c>
      <c r="R161" s="10">
        <v>665</v>
      </c>
      <c r="S161" s="10">
        <v>0</v>
      </c>
      <c r="T161" s="10">
        <f>ROUND(SUM(J161:S161),5)</f>
        <v>2347.85</v>
      </c>
    </row>
    <row r="162" spans="1:20" x14ac:dyDescent="0.2">
      <c r="A162" s="3"/>
      <c r="B162" s="3"/>
      <c r="C162" s="3"/>
      <c r="D162" s="3"/>
      <c r="E162" s="3"/>
      <c r="F162" s="3" t="s">
        <v>171</v>
      </c>
      <c r="G162" s="3"/>
      <c r="H162" s="3"/>
      <c r="I162" s="3"/>
      <c r="J162" s="10">
        <v>1642.89</v>
      </c>
      <c r="K162" s="10">
        <v>1357.14</v>
      </c>
      <c r="L162" s="10">
        <v>101.05</v>
      </c>
      <c r="M162" s="10">
        <v>661.88</v>
      </c>
      <c r="N162" s="10">
        <v>128.63</v>
      </c>
      <c r="O162" s="10">
        <v>505.79</v>
      </c>
      <c r="P162" s="10">
        <v>567.67999999999995</v>
      </c>
      <c r="Q162" s="10">
        <v>622.92999999999995</v>
      </c>
      <c r="R162" s="10">
        <v>974.64</v>
      </c>
      <c r="S162" s="10">
        <v>78.33</v>
      </c>
      <c r="T162" s="10">
        <f>ROUND(SUM(J162:S162),5)</f>
        <v>6640.96</v>
      </c>
    </row>
    <row r="163" spans="1:20" x14ac:dyDescent="0.2">
      <c r="A163" s="3"/>
      <c r="B163" s="3"/>
      <c r="C163" s="3"/>
      <c r="D163" s="3"/>
      <c r="E163" s="3"/>
      <c r="F163" s="3" t="s">
        <v>172</v>
      </c>
      <c r="G163" s="3"/>
      <c r="H163" s="3"/>
      <c r="I163" s="3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">
      <c r="A164" s="3"/>
      <c r="B164" s="3"/>
      <c r="C164" s="3"/>
      <c r="D164" s="3"/>
      <c r="E164" s="3"/>
      <c r="F164" s="3"/>
      <c r="G164" s="3" t="s">
        <v>173</v>
      </c>
      <c r="H164" s="3"/>
      <c r="I164" s="3"/>
      <c r="J164" s="10"/>
      <c r="K164" s="10"/>
      <c r="L164" s="10"/>
      <c r="M164" s="10"/>
      <c r="N164" s="10"/>
      <c r="O164" s="10"/>
      <c r="P164" s="10"/>
      <c r="Q164" s="10"/>
      <c r="R164" s="10"/>
      <c r="S164" s="10">
        <v>0</v>
      </c>
      <c r="T164" s="10">
        <f>ROUND(SUM(J164:S164),5)</f>
        <v>0</v>
      </c>
    </row>
    <row r="165" spans="1:20" ht="13.5" thickBot="1" x14ac:dyDescent="0.25">
      <c r="A165" s="3"/>
      <c r="B165" s="3"/>
      <c r="C165" s="3"/>
      <c r="D165" s="3"/>
      <c r="E165" s="3"/>
      <c r="F165" s="3"/>
      <c r="G165" s="3" t="s">
        <v>174</v>
      </c>
      <c r="H165" s="3"/>
      <c r="I165" s="3"/>
      <c r="J165" s="11">
        <v>0</v>
      </c>
      <c r="K165" s="11">
        <v>0</v>
      </c>
      <c r="L165" s="11">
        <v>0</v>
      </c>
      <c r="M165" s="11">
        <v>0</v>
      </c>
      <c r="N165" s="11">
        <v>840</v>
      </c>
      <c r="O165" s="11">
        <v>16340</v>
      </c>
      <c r="P165" s="11">
        <v>0</v>
      </c>
      <c r="Q165" s="11">
        <v>0</v>
      </c>
      <c r="R165" s="11">
        <v>0</v>
      </c>
      <c r="S165" s="11">
        <v>0</v>
      </c>
      <c r="T165" s="11">
        <f>ROUND(SUM(J165:S165),5)</f>
        <v>17180</v>
      </c>
    </row>
    <row r="166" spans="1:20" x14ac:dyDescent="0.2">
      <c r="A166" s="3"/>
      <c r="B166" s="3"/>
      <c r="C166" s="3"/>
      <c r="D166" s="3"/>
      <c r="E166" s="3"/>
      <c r="F166" s="3" t="s">
        <v>175</v>
      </c>
      <c r="G166" s="3"/>
      <c r="H166" s="3"/>
      <c r="I166" s="3"/>
      <c r="J166" s="10">
        <f>ROUND(SUM(J163:J165),5)</f>
        <v>0</v>
      </c>
      <c r="K166" s="10">
        <f>ROUND(SUM(K163:K165),5)</f>
        <v>0</v>
      </c>
      <c r="L166" s="10">
        <f>ROUND(SUM(L163:L165),5)</f>
        <v>0</v>
      </c>
      <c r="M166" s="10">
        <f>ROUND(SUM(M163:M165),5)</f>
        <v>0</v>
      </c>
      <c r="N166" s="10">
        <f>ROUND(SUM(N163:N165),5)</f>
        <v>840</v>
      </c>
      <c r="O166" s="10">
        <f>ROUND(SUM(O163:O165),5)</f>
        <v>16340</v>
      </c>
      <c r="P166" s="10">
        <f>ROUND(SUM(P163:P165),5)</f>
        <v>0</v>
      </c>
      <c r="Q166" s="10">
        <f>ROUND(SUM(Q163:Q165),5)</f>
        <v>0</v>
      </c>
      <c r="R166" s="10">
        <f>ROUND(SUM(R163:R165),5)</f>
        <v>0</v>
      </c>
      <c r="S166" s="10">
        <f>ROUND(SUM(S163:S165),5)</f>
        <v>0</v>
      </c>
      <c r="T166" s="10">
        <f>ROUND(SUM(J166:S166),5)</f>
        <v>17180</v>
      </c>
    </row>
    <row r="167" spans="1:20" x14ac:dyDescent="0.2">
      <c r="A167" s="3"/>
      <c r="B167" s="3"/>
      <c r="C167" s="3"/>
      <c r="D167" s="3"/>
      <c r="E167" s="3"/>
      <c r="F167" s="3" t="s">
        <v>176</v>
      </c>
      <c r="G167" s="3"/>
      <c r="H167" s="3"/>
      <c r="I167" s="3"/>
      <c r="J167" s="10">
        <v>1124.4100000000001</v>
      </c>
      <c r="K167" s="10">
        <v>0</v>
      </c>
      <c r="L167" s="10">
        <v>269.48</v>
      </c>
      <c r="M167" s="10">
        <v>0</v>
      </c>
      <c r="N167" s="10">
        <v>253.48</v>
      </c>
      <c r="O167" s="10">
        <v>0</v>
      </c>
      <c r="P167" s="10">
        <v>133.52000000000001</v>
      </c>
      <c r="Q167" s="10">
        <v>0</v>
      </c>
      <c r="R167" s="10">
        <v>300.56</v>
      </c>
      <c r="S167" s="10">
        <v>100.79</v>
      </c>
      <c r="T167" s="10">
        <f>ROUND(SUM(J167:S167),5)</f>
        <v>2182.2399999999998</v>
      </c>
    </row>
    <row r="168" spans="1:20" x14ac:dyDescent="0.2">
      <c r="A168" s="3"/>
      <c r="B168" s="3"/>
      <c r="C168" s="3"/>
      <c r="D168" s="3"/>
      <c r="E168" s="3"/>
      <c r="F168" s="3" t="s">
        <v>177</v>
      </c>
      <c r="G168" s="3"/>
      <c r="H168" s="3"/>
      <c r="I168" s="3"/>
      <c r="J168" s="10">
        <v>2695</v>
      </c>
      <c r="K168" s="10">
        <v>0</v>
      </c>
      <c r="L168" s="10">
        <v>390</v>
      </c>
      <c r="M168" s="10">
        <v>0</v>
      </c>
      <c r="N168" s="10">
        <v>390</v>
      </c>
      <c r="O168" s="10">
        <v>0</v>
      </c>
      <c r="P168" s="10">
        <v>510</v>
      </c>
      <c r="Q168" s="10">
        <v>0</v>
      </c>
      <c r="R168" s="10">
        <v>343</v>
      </c>
      <c r="S168" s="10">
        <v>156</v>
      </c>
      <c r="T168" s="10">
        <f>ROUND(SUM(J168:S168),5)</f>
        <v>4484</v>
      </c>
    </row>
    <row r="169" spans="1:20" x14ac:dyDescent="0.2">
      <c r="A169" s="3"/>
      <c r="B169" s="3"/>
      <c r="C169" s="3"/>
      <c r="D169" s="3"/>
      <c r="E169" s="3"/>
      <c r="F169" s="3" t="s">
        <v>178</v>
      </c>
      <c r="G169" s="3"/>
      <c r="H169" s="3"/>
      <c r="I169" s="3"/>
      <c r="J169" s="10">
        <v>9.49</v>
      </c>
      <c r="K169" s="10">
        <v>1460.81</v>
      </c>
      <c r="L169" s="10">
        <v>2706.55</v>
      </c>
      <c r="M169" s="10">
        <v>3196.67</v>
      </c>
      <c r="N169" s="10">
        <v>1834.44</v>
      </c>
      <c r="O169" s="10">
        <v>3118.74</v>
      </c>
      <c r="P169" s="10">
        <v>2906.26</v>
      </c>
      <c r="Q169" s="10">
        <v>3134.81</v>
      </c>
      <c r="R169" s="10">
        <v>2174.06</v>
      </c>
      <c r="S169" s="10">
        <v>2505.9499999999998</v>
      </c>
      <c r="T169" s="10">
        <f>ROUND(SUM(J169:S169),5)</f>
        <v>23047.78</v>
      </c>
    </row>
    <row r="170" spans="1:20" x14ac:dyDescent="0.2">
      <c r="A170" s="3"/>
      <c r="B170" s="3"/>
      <c r="C170" s="3"/>
      <c r="D170" s="3"/>
      <c r="E170" s="3"/>
      <c r="F170" s="3" t="s">
        <v>179</v>
      </c>
      <c r="G170" s="3"/>
      <c r="H170" s="3"/>
      <c r="I170" s="3"/>
      <c r="J170" s="10"/>
      <c r="K170" s="10"/>
      <c r="L170" s="10"/>
      <c r="M170" s="10"/>
      <c r="N170" s="10"/>
      <c r="O170" s="10"/>
      <c r="P170" s="10"/>
      <c r="Q170" s="10"/>
      <c r="R170" s="10"/>
      <c r="S170" s="10">
        <v>0</v>
      </c>
      <c r="T170" s="10">
        <f>ROUND(SUM(J170:S170),5)</f>
        <v>0</v>
      </c>
    </row>
    <row r="171" spans="1:20" x14ac:dyDescent="0.2">
      <c r="A171" s="3"/>
      <c r="B171" s="3"/>
      <c r="C171" s="3"/>
      <c r="D171" s="3"/>
      <c r="E171" s="3"/>
      <c r="F171" s="3" t="s">
        <v>180</v>
      </c>
      <c r="G171" s="3"/>
      <c r="H171" s="3"/>
      <c r="I171" s="3"/>
      <c r="J171" s="10"/>
      <c r="K171" s="10"/>
      <c r="L171" s="10"/>
      <c r="M171" s="10"/>
      <c r="N171" s="10"/>
      <c r="O171" s="10"/>
      <c r="P171" s="10">
        <v>0</v>
      </c>
      <c r="Q171" s="10">
        <v>0</v>
      </c>
      <c r="R171" s="10">
        <v>0</v>
      </c>
      <c r="S171" s="10">
        <v>33.909999999999997</v>
      </c>
      <c r="T171" s="10">
        <f>ROUND(SUM(J171:S171),5)</f>
        <v>33.909999999999997</v>
      </c>
    </row>
    <row r="172" spans="1:20" x14ac:dyDescent="0.2">
      <c r="A172" s="3"/>
      <c r="B172" s="3"/>
      <c r="C172" s="3"/>
      <c r="D172" s="3"/>
      <c r="E172" s="3"/>
      <c r="F172" s="3" t="s">
        <v>181</v>
      </c>
      <c r="G172" s="3"/>
      <c r="H172" s="3"/>
      <c r="I172" s="3"/>
      <c r="J172" s="10"/>
      <c r="K172" s="10"/>
      <c r="L172" s="10"/>
      <c r="M172" s="10"/>
      <c r="N172" s="10"/>
      <c r="O172" s="10"/>
      <c r="P172" s="10"/>
      <c r="Q172" s="10"/>
      <c r="R172" s="10"/>
      <c r="S172" s="10">
        <v>0</v>
      </c>
      <c r="T172" s="10">
        <f>ROUND(SUM(J172:S172),5)</f>
        <v>0</v>
      </c>
    </row>
    <row r="173" spans="1:20" x14ac:dyDescent="0.2">
      <c r="A173" s="3"/>
      <c r="B173" s="3"/>
      <c r="C173" s="3"/>
      <c r="D173" s="3"/>
      <c r="E173" s="3"/>
      <c r="F173" s="3" t="s">
        <v>182</v>
      </c>
      <c r="G173" s="3"/>
      <c r="H173" s="3"/>
      <c r="I173" s="3"/>
      <c r="J173" s="10"/>
      <c r="K173" s="10"/>
      <c r="L173" s="10"/>
      <c r="M173" s="10"/>
      <c r="N173" s="10"/>
      <c r="O173" s="10"/>
      <c r="P173" s="10"/>
      <c r="Q173" s="10"/>
      <c r="R173" s="10"/>
      <c r="S173" s="10">
        <v>0</v>
      </c>
      <c r="T173" s="10">
        <f>ROUND(SUM(J173:S173),5)</f>
        <v>0</v>
      </c>
    </row>
    <row r="174" spans="1:20" x14ac:dyDescent="0.2">
      <c r="A174" s="3"/>
      <c r="B174" s="3"/>
      <c r="C174" s="3"/>
      <c r="D174" s="3"/>
      <c r="E174" s="3"/>
      <c r="F174" s="3" t="s">
        <v>183</v>
      </c>
      <c r="G174" s="3"/>
      <c r="H174" s="3"/>
      <c r="I174" s="3"/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100</v>
      </c>
      <c r="P174" s="10">
        <v>319.51</v>
      </c>
      <c r="Q174" s="10">
        <v>0</v>
      </c>
      <c r="R174" s="10">
        <v>0</v>
      </c>
      <c r="S174" s="10">
        <v>0</v>
      </c>
      <c r="T174" s="10">
        <f>ROUND(SUM(J174:S174),5)</f>
        <v>419.51</v>
      </c>
    </row>
    <row r="175" spans="1:20" ht="13.5" thickBot="1" x14ac:dyDescent="0.25">
      <c r="A175" s="3"/>
      <c r="B175" s="3"/>
      <c r="C175" s="3"/>
      <c r="D175" s="3"/>
      <c r="E175" s="3"/>
      <c r="F175" s="3" t="s">
        <v>184</v>
      </c>
      <c r="G175" s="3"/>
      <c r="H175" s="3"/>
      <c r="I175" s="3"/>
      <c r="J175" s="11">
        <v>0</v>
      </c>
      <c r="K175" s="11">
        <v>405.84</v>
      </c>
      <c r="L175" s="11">
        <v>0</v>
      </c>
      <c r="M175" s="11">
        <v>0</v>
      </c>
      <c r="N175" s="11">
        <v>0</v>
      </c>
      <c r="O175" s="11">
        <v>0</v>
      </c>
      <c r="P175" s="11"/>
      <c r="Q175" s="11"/>
      <c r="R175" s="11"/>
      <c r="S175" s="11">
        <v>0</v>
      </c>
      <c r="T175" s="11">
        <f>ROUND(SUM(J175:S175),5)</f>
        <v>405.84</v>
      </c>
    </row>
    <row r="176" spans="1:20" x14ac:dyDescent="0.2">
      <c r="A176" s="3"/>
      <c r="B176" s="3"/>
      <c r="C176" s="3"/>
      <c r="D176" s="3"/>
      <c r="E176" s="3" t="s">
        <v>185</v>
      </c>
      <c r="F176" s="3"/>
      <c r="G176" s="3"/>
      <c r="H176" s="3"/>
      <c r="I176" s="3"/>
      <c r="J176" s="10">
        <f>ROUND(SUM(J156:J162)+SUM(J166:J175),5)</f>
        <v>8878.35</v>
      </c>
      <c r="K176" s="10">
        <f>ROUND(SUM(K156:K162)+SUM(K166:K175),5)</f>
        <v>18640.36</v>
      </c>
      <c r="L176" s="10">
        <f>ROUND(SUM(L156:L162)+SUM(L166:L175),5)</f>
        <v>4192.71</v>
      </c>
      <c r="M176" s="10">
        <f>ROUND(SUM(M156:M162)+SUM(M166:M175),5)</f>
        <v>3882.64</v>
      </c>
      <c r="N176" s="10">
        <f>ROUND(SUM(N156:N162)+SUM(N166:N175),5)</f>
        <v>7097.47</v>
      </c>
      <c r="O176" s="10">
        <f>ROUND(SUM(O156:O162)+SUM(O166:O175),5)</f>
        <v>20176.63</v>
      </c>
      <c r="P176" s="10">
        <f>ROUND(SUM(P156:P162)+SUM(P166:P175),5)</f>
        <v>-12230.35</v>
      </c>
      <c r="Q176" s="10">
        <f>ROUND(SUM(Q156:Q162)+SUM(Q166:Q175),5)</f>
        <v>6665.43</v>
      </c>
      <c r="R176" s="10">
        <f>ROUND(SUM(R156:R162)+SUM(R166:R175),5)</f>
        <v>4584.43</v>
      </c>
      <c r="S176" s="10">
        <f>ROUND(SUM(S156:S162)+SUM(S166:S175),5)</f>
        <v>3033.29</v>
      </c>
      <c r="T176" s="10">
        <f>ROUND(SUM(J176:S176),5)</f>
        <v>64920.959999999999</v>
      </c>
    </row>
    <row r="177" spans="1:20" x14ac:dyDescent="0.2">
      <c r="A177" s="3"/>
      <c r="B177" s="3"/>
      <c r="C177" s="3"/>
      <c r="D177" s="3"/>
      <c r="E177" s="3" t="s">
        <v>186</v>
      </c>
      <c r="F177" s="3"/>
      <c r="G177" s="3"/>
      <c r="H177" s="3"/>
      <c r="I177" s="3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2">
      <c r="A178" s="3"/>
      <c r="B178" s="3"/>
      <c r="C178" s="3"/>
      <c r="D178" s="3"/>
      <c r="E178" s="3"/>
      <c r="F178" s="3" t="s">
        <v>187</v>
      </c>
      <c r="G178" s="3"/>
      <c r="H178" s="3"/>
      <c r="I178" s="3"/>
      <c r="J178" s="10"/>
      <c r="K178" s="10"/>
      <c r="L178" s="10"/>
      <c r="M178" s="10"/>
      <c r="N178" s="10"/>
      <c r="O178" s="10"/>
      <c r="P178" s="10"/>
      <c r="Q178" s="10"/>
      <c r="R178" s="10"/>
      <c r="S178" s="10">
        <v>0</v>
      </c>
      <c r="T178" s="10">
        <f>ROUND(SUM(J178:S178),5)</f>
        <v>0</v>
      </c>
    </row>
    <row r="179" spans="1:20" x14ac:dyDescent="0.2">
      <c r="A179" s="3"/>
      <c r="B179" s="3"/>
      <c r="C179" s="3"/>
      <c r="D179" s="3"/>
      <c r="E179" s="3"/>
      <c r="F179" s="3" t="s">
        <v>188</v>
      </c>
      <c r="G179" s="3"/>
      <c r="H179" s="3"/>
      <c r="I179" s="3"/>
      <c r="J179" s="10"/>
      <c r="K179" s="10"/>
      <c r="L179" s="10"/>
      <c r="M179" s="10"/>
      <c r="N179" s="10"/>
      <c r="O179" s="10"/>
      <c r="P179" s="10"/>
      <c r="Q179" s="10"/>
      <c r="R179" s="10"/>
      <c r="S179" s="10">
        <v>0</v>
      </c>
      <c r="T179" s="10">
        <f>ROUND(SUM(J179:S179),5)</f>
        <v>0</v>
      </c>
    </row>
    <row r="180" spans="1:20" x14ac:dyDescent="0.2">
      <c r="A180" s="3"/>
      <c r="B180" s="3"/>
      <c r="C180" s="3"/>
      <c r="D180" s="3"/>
      <c r="E180" s="3"/>
      <c r="F180" s="3" t="s">
        <v>189</v>
      </c>
      <c r="G180" s="3"/>
      <c r="H180" s="3"/>
      <c r="I180" s="3"/>
      <c r="J180" s="10">
        <v>0</v>
      </c>
      <c r="K180" s="10">
        <v>0</v>
      </c>
      <c r="L180" s="10">
        <v>-366</v>
      </c>
      <c r="M180" s="10">
        <v>231</v>
      </c>
      <c r="N180" s="10">
        <v>0</v>
      </c>
      <c r="O180" s="10">
        <v>0</v>
      </c>
      <c r="P180" s="10"/>
      <c r="Q180" s="10"/>
      <c r="R180" s="10"/>
      <c r="S180" s="10">
        <v>0</v>
      </c>
      <c r="T180" s="10">
        <f>ROUND(SUM(J180:S180),5)</f>
        <v>-135</v>
      </c>
    </row>
    <row r="181" spans="1:20" x14ac:dyDescent="0.2">
      <c r="A181" s="3"/>
      <c r="B181" s="3"/>
      <c r="C181" s="3"/>
      <c r="D181" s="3"/>
      <c r="E181" s="3"/>
      <c r="F181" s="3" t="s">
        <v>190</v>
      </c>
      <c r="G181" s="3"/>
      <c r="H181" s="3"/>
      <c r="I181" s="3"/>
      <c r="J181" s="10"/>
      <c r="K181" s="10"/>
      <c r="L181" s="10"/>
      <c r="M181" s="10"/>
      <c r="N181" s="10"/>
      <c r="O181" s="10"/>
      <c r="P181" s="10"/>
      <c r="Q181" s="10"/>
      <c r="R181" s="10"/>
      <c r="S181" s="10">
        <v>0</v>
      </c>
      <c r="T181" s="10">
        <f>ROUND(SUM(J181:S181),5)</f>
        <v>0</v>
      </c>
    </row>
    <row r="182" spans="1:20" x14ac:dyDescent="0.2">
      <c r="A182" s="3"/>
      <c r="B182" s="3"/>
      <c r="C182" s="3"/>
      <c r="D182" s="3"/>
      <c r="E182" s="3"/>
      <c r="F182" s="3" t="s">
        <v>191</v>
      </c>
      <c r="G182" s="3"/>
      <c r="H182" s="3"/>
      <c r="I182" s="3"/>
      <c r="J182" s="10">
        <v>0</v>
      </c>
      <c r="K182" s="10">
        <v>0</v>
      </c>
      <c r="L182" s="10">
        <v>100</v>
      </c>
      <c r="M182" s="10">
        <v>0</v>
      </c>
      <c r="N182" s="10">
        <v>0</v>
      </c>
      <c r="O182" s="10">
        <v>350</v>
      </c>
      <c r="P182" s="10">
        <v>0</v>
      </c>
      <c r="Q182" s="10">
        <v>0</v>
      </c>
      <c r="R182" s="10">
        <v>625</v>
      </c>
      <c r="S182" s="10">
        <v>0</v>
      </c>
      <c r="T182" s="10">
        <f>ROUND(SUM(J182:S182),5)</f>
        <v>1075</v>
      </c>
    </row>
    <row r="183" spans="1:20" x14ac:dyDescent="0.2">
      <c r="A183" s="3"/>
      <c r="B183" s="3"/>
      <c r="C183" s="3"/>
      <c r="D183" s="3"/>
      <c r="E183" s="3"/>
      <c r="F183" s="3" t="s">
        <v>192</v>
      </c>
      <c r="G183" s="3"/>
      <c r="H183" s="3"/>
      <c r="I183" s="3"/>
      <c r="J183" s="10">
        <v>0</v>
      </c>
      <c r="K183" s="10">
        <v>0</v>
      </c>
      <c r="L183" s="10">
        <v>0</v>
      </c>
      <c r="M183" s="10">
        <v>3690</v>
      </c>
      <c r="N183" s="10">
        <v>0</v>
      </c>
      <c r="O183" s="10">
        <v>0</v>
      </c>
      <c r="P183" s="10">
        <v>0</v>
      </c>
      <c r="Q183" s="10">
        <v>1189</v>
      </c>
      <c r="R183" s="10">
        <v>0</v>
      </c>
      <c r="S183" s="10">
        <v>0</v>
      </c>
      <c r="T183" s="10">
        <f>ROUND(SUM(J183:S183),5)</f>
        <v>4879</v>
      </c>
    </row>
    <row r="184" spans="1:20" x14ac:dyDescent="0.2">
      <c r="A184" s="3"/>
      <c r="B184" s="3"/>
      <c r="C184" s="3"/>
      <c r="D184" s="3"/>
      <c r="E184" s="3"/>
      <c r="F184" s="3" t="s">
        <v>193</v>
      </c>
      <c r="G184" s="3"/>
      <c r="H184" s="3"/>
      <c r="I184" s="3"/>
      <c r="J184" s="10"/>
      <c r="K184" s="10"/>
      <c r="L184" s="10"/>
      <c r="M184" s="10"/>
      <c r="N184" s="10"/>
      <c r="O184" s="10"/>
      <c r="P184" s="10"/>
      <c r="Q184" s="10"/>
      <c r="R184" s="10"/>
      <c r="S184" s="10">
        <v>0</v>
      </c>
      <c r="T184" s="10">
        <f>ROUND(SUM(J184:S184),5)</f>
        <v>0</v>
      </c>
    </row>
    <row r="185" spans="1:20" x14ac:dyDescent="0.2">
      <c r="A185" s="3"/>
      <c r="B185" s="3"/>
      <c r="C185" s="3"/>
      <c r="D185" s="3"/>
      <c r="E185" s="3"/>
      <c r="F185" s="3" t="s">
        <v>194</v>
      </c>
      <c r="G185" s="3"/>
      <c r="H185" s="3"/>
      <c r="I185" s="3"/>
      <c r="J185" s="10"/>
      <c r="K185" s="10"/>
      <c r="L185" s="10"/>
      <c r="M185" s="10"/>
      <c r="N185" s="10"/>
      <c r="O185" s="10"/>
      <c r="P185" s="10"/>
      <c r="Q185" s="10"/>
      <c r="R185" s="10"/>
      <c r="S185" s="10">
        <v>0</v>
      </c>
      <c r="T185" s="10">
        <f>ROUND(SUM(J185:S185),5)</f>
        <v>0</v>
      </c>
    </row>
    <row r="186" spans="1:20" x14ac:dyDescent="0.2">
      <c r="A186" s="3"/>
      <c r="B186" s="3"/>
      <c r="C186" s="3"/>
      <c r="D186" s="3"/>
      <c r="E186" s="3"/>
      <c r="F186" s="3" t="s">
        <v>195</v>
      </c>
      <c r="G186" s="3"/>
      <c r="H186" s="3"/>
      <c r="I186" s="3"/>
      <c r="J186" s="10"/>
      <c r="K186" s="10"/>
      <c r="L186" s="10"/>
      <c r="M186" s="10"/>
      <c r="N186" s="10"/>
      <c r="O186" s="10"/>
      <c r="P186" s="10"/>
      <c r="Q186" s="10"/>
      <c r="R186" s="10"/>
      <c r="S186" s="10">
        <v>0</v>
      </c>
      <c r="T186" s="10">
        <f>ROUND(SUM(J186:S186),5)</f>
        <v>0</v>
      </c>
    </row>
    <row r="187" spans="1:20" x14ac:dyDescent="0.2">
      <c r="A187" s="3"/>
      <c r="B187" s="3"/>
      <c r="C187" s="3"/>
      <c r="D187" s="3"/>
      <c r="E187" s="3"/>
      <c r="F187" s="3" t="s">
        <v>196</v>
      </c>
      <c r="G187" s="3"/>
      <c r="H187" s="3"/>
      <c r="I187" s="3"/>
      <c r="J187" s="10">
        <v>0</v>
      </c>
      <c r="K187" s="10">
        <v>0</v>
      </c>
      <c r="L187" s="10">
        <v>249</v>
      </c>
      <c r="M187" s="10">
        <v>189.88</v>
      </c>
      <c r="N187" s="10">
        <v>-249</v>
      </c>
      <c r="O187" s="10">
        <v>140.81</v>
      </c>
      <c r="P187" s="10">
        <v>57.38</v>
      </c>
      <c r="Q187" s="10">
        <v>684</v>
      </c>
      <c r="R187" s="10">
        <v>35.53</v>
      </c>
      <c r="S187" s="10">
        <v>896</v>
      </c>
      <c r="T187" s="10">
        <f>ROUND(SUM(J187:S187),5)</f>
        <v>2003.6</v>
      </c>
    </row>
    <row r="188" spans="1:20" x14ac:dyDescent="0.2">
      <c r="A188" s="3"/>
      <c r="B188" s="3"/>
      <c r="C188" s="3"/>
      <c r="D188" s="3"/>
      <c r="E188" s="3"/>
      <c r="F188" s="3" t="s">
        <v>197</v>
      </c>
      <c r="G188" s="3"/>
      <c r="H188" s="3"/>
      <c r="I188" s="3"/>
      <c r="J188" s="10">
        <v>0</v>
      </c>
      <c r="K188" s="10">
        <v>0</v>
      </c>
      <c r="L188" s="10">
        <v>237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69</v>
      </c>
      <c r="S188" s="10">
        <v>0</v>
      </c>
      <c r="T188" s="10">
        <f>ROUND(SUM(J188:S188),5)</f>
        <v>306</v>
      </c>
    </row>
    <row r="189" spans="1:20" x14ac:dyDescent="0.2">
      <c r="A189" s="3"/>
      <c r="B189" s="3"/>
      <c r="C189" s="3"/>
      <c r="D189" s="3"/>
      <c r="E189" s="3"/>
      <c r="F189" s="3" t="s">
        <v>198</v>
      </c>
      <c r="G189" s="3"/>
      <c r="H189" s="3"/>
      <c r="I189" s="3"/>
      <c r="J189" s="10">
        <v>0</v>
      </c>
      <c r="K189" s="10">
        <v>0</v>
      </c>
      <c r="L189" s="10">
        <v>1205</v>
      </c>
      <c r="M189" s="10">
        <v>404.45</v>
      </c>
      <c r="N189" s="10">
        <v>633</v>
      </c>
      <c r="O189" s="10">
        <v>627.9</v>
      </c>
      <c r="P189" s="10">
        <v>2831.39</v>
      </c>
      <c r="Q189" s="10">
        <v>965.8</v>
      </c>
      <c r="R189" s="10">
        <v>0</v>
      </c>
      <c r="S189" s="10">
        <v>0</v>
      </c>
      <c r="T189" s="10">
        <f>ROUND(SUM(J189:S189),5)</f>
        <v>6667.54</v>
      </c>
    </row>
    <row r="190" spans="1:20" x14ac:dyDescent="0.2">
      <c r="A190" s="3"/>
      <c r="B190" s="3"/>
      <c r="C190" s="3"/>
      <c r="D190" s="3"/>
      <c r="E190" s="3"/>
      <c r="F190" s="3" t="s">
        <v>199</v>
      </c>
      <c r="G190" s="3"/>
      <c r="H190" s="3"/>
      <c r="I190" s="3"/>
      <c r="J190" s="10"/>
      <c r="K190" s="10"/>
      <c r="L190" s="10"/>
      <c r="M190" s="10"/>
      <c r="N190" s="10"/>
      <c r="O190" s="10"/>
      <c r="P190" s="10"/>
      <c r="Q190" s="10"/>
      <c r="R190" s="10"/>
      <c r="S190" s="10">
        <v>0</v>
      </c>
      <c r="T190" s="10">
        <f>ROUND(SUM(J190:S190),5)</f>
        <v>0</v>
      </c>
    </row>
    <row r="191" spans="1:20" x14ac:dyDescent="0.2">
      <c r="A191" s="3"/>
      <c r="B191" s="3"/>
      <c r="C191" s="3"/>
      <c r="D191" s="3"/>
      <c r="E191" s="3"/>
      <c r="F191" s="3" t="s">
        <v>200</v>
      </c>
      <c r="G191" s="3"/>
      <c r="H191" s="3"/>
      <c r="I191" s="3"/>
      <c r="J191" s="10"/>
      <c r="K191" s="10"/>
      <c r="L191" s="10"/>
      <c r="M191" s="10"/>
      <c r="N191" s="10"/>
      <c r="O191" s="10"/>
      <c r="P191" s="10"/>
      <c r="Q191" s="10"/>
      <c r="R191" s="10"/>
      <c r="S191" s="10">
        <v>0</v>
      </c>
      <c r="T191" s="10">
        <f>ROUND(SUM(J191:S191),5)</f>
        <v>0</v>
      </c>
    </row>
    <row r="192" spans="1:20" x14ac:dyDescent="0.2">
      <c r="A192" s="3"/>
      <c r="B192" s="3"/>
      <c r="C192" s="3"/>
      <c r="D192" s="3"/>
      <c r="E192" s="3"/>
      <c r="F192" s="3" t="s">
        <v>201</v>
      </c>
      <c r="G192" s="3"/>
      <c r="H192" s="3"/>
      <c r="I192" s="3"/>
      <c r="J192" s="10">
        <v>1585.49</v>
      </c>
      <c r="K192" s="10">
        <v>681.2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383</v>
      </c>
      <c r="S192" s="10">
        <v>0</v>
      </c>
      <c r="T192" s="10">
        <f>ROUND(SUM(J192:S192),5)</f>
        <v>2649.69</v>
      </c>
    </row>
    <row r="193" spans="1:20" ht="13.5" thickBot="1" x14ac:dyDescent="0.25">
      <c r="A193" s="3"/>
      <c r="B193" s="3"/>
      <c r="C193" s="3"/>
      <c r="D193" s="3"/>
      <c r="E193" s="3"/>
      <c r="F193" s="3" t="s">
        <v>202</v>
      </c>
      <c r="G193" s="3"/>
      <c r="H193" s="3"/>
      <c r="I193" s="3"/>
      <c r="J193" s="11">
        <v>0</v>
      </c>
      <c r="K193" s="11">
        <v>0</v>
      </c>
      <c r="L193" s="11">
        <v>0</v>
      </c>
      <c r="M193" s="11">
        <v>0</v>
      </c>
      <c r="N193" s="11">
        <v>50</v>
      </c>
      <c r="O193" s="11">
        <v>0</v>
      </c>
      <c r="P193" s="11"/>
      <c r="Q193" s="11"/>
      <c r="R193" s="11"/>
      <c r="S193" s="11">
        <v>0</v>
      </c>
      <c r="T193" s="11">
        <f>ROUND(SUM(J193:S193),5)</f>
        <v>50</v>
      </c>
    </row>
    <row r="194" spans="1:20" x14ac:dyDescent="0.2">
      <c r="A194" s="3"/>
      <c r="B194" s="3"/>
      <c r="C194" s="3"/>
      <c r="D194" s="3"/>
      <c r="E194" s="3" t="s">
        <v>203</v>
      </c>
      <c r="F194" s="3"/>
      <c r="G194" s="3"/>
      <c r="H194" s="3"/>
      <c r="I194" s="3"/>
      <c r="J194" s="10">
        <f>ROUND(SUM(J177:J193),5)</f>
        <v>1585.49</v>
      </c>
      <c r="K194" s="10">
        <f>ROUND(SUM(K177:K193),5)</f>
        <v>681.2</v>
      </c>
      <c r="L194" s="10">
        <f>ROUND(SUM(L177:L193),5)</f>
        <v>1425</v>
      </c>
      <c r="M194" s="10">
        <f>ROUND(SUM(M177:M193),5)</f>
        <v>4515.33</v>
      </c>
      <c r="N194" s="10">
        <f>ROUND(SUM(N177:N193),5)</f>
        <v>434</v>
      </c>
      <c r="O194" s="10">
        <f>ROUND(SUM(O177:O193),5)</f>
        <v>1118.71</v>
      </c>
      <c r="P194" s="10">
        <f>ROUND(SUM(P177:P193),5)</f>
        <v>2888.77</v>
      </c>
      <c r="Q194" s="10">
        <f>ROUND(SUM(Q177:Q193),5)</f>
        <v>2838.8</v>
      </c>
      <c r="R194" s="10">
        <f>ROUND(SUM(R177:R193),5)</f>
        <v>1112.53</v>
      </c>
      <c r="S194" s="10">
        <f>ROUND(SUM(S177:S193),5)</f>
        <v>896</v>
      </c>
      <c r="T194" s="10">
        <f>ROUND(SUM(J194:S194),5)</f>
        <v>17495.830000000002</v>
      </c>
    </row>
    <row r="195" spans="1:20" x14ac:dyDescent="0.2">
      <c r="A195" s="3"/>
      <c r="B195" s="3"/>
      <c r="C195" s="3"/>
      <c r="D195" s="3"/>
      <c r="E195" s="3" t="s">
        <v>204</v>
      </c>
      <c r="F195" s="3"/>
      <c r="G195" s="3"/>
      <c r="H195" s="3"/>
      <c r="I195" s="3"/>
      <c r="J195" s="10"/>
      <c r="K195" s="10"/>
      <c r="L195" s="10"/>
      <c r="M195" s="10"/>
      <c r="N195" s="10"/>
      <c r="O195" s="10"/>
      <c r="P195" s="10">
        <v>0</v>
      </c>
      <c r="Q195" s="10">
        <v>0</v>
      </c>
      <c r="R195" s="10">
        <v>0</v>
      </c>
      <c r="S195" s="10">
        <v>289.86</v>
      </c>
      <c r="T195" s="10">
        <f>ROUND(SUM(J195:S195),5)</f>
        <v>289.86</v>
      </c>
    </row>
    <row r="196" spans="1:20" x14ac:dyDescent="0.2">
      <c r="A196" s="3"/>
      <c r="B196" s="3"/>
      <c r="C196" s="3"/>
      <c r="D196" s="3"/>
      <c r="E196" s="3" t="s">
        <v>205</v>
      </c>
      <c r="F196" s="3"/>
      <c r="G196" s="3"/>
      <c r="H196" s="3"/>
      <c r="I196" s="3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2">
      <c r="A197" s="3"/>
      <c r="B197" s="3"/>
      <c r="C197" s="3"/>
      <c r="D197" s="3"/>
      <c r="E197" s="3"/>
      <c r="F197" s="3" t="s">
        <v>206</v>
      </c>
      <c r="G197" s="3"/>
      <c r="H197" s="3"/>
      <c r="I197" s="3"/>
      <c r="J197" s="10"/>
      <c r="K197" s="10"/>
      <c r="L197" s="10"/>
      <c r="M197" s="10"/>
      <c r="N197" s="10"/>
      <c r="O197" s="10"/>
      <c r="P197" s="10"/>
      <c r="Q197" s="10"/>
      <c r="R197" s="10"/>
      <c r="S197" s="10">
        <v>0</v>
      </c>
      <c r="T197" s="10">
        <f>ROUND(SUM(J197:S197),5)</f>
        <v>0</v>
      </c>
    </row>
    <row r="198" spans="1:20" x14ac:dyDescent="0.2">
      <c r="A198" s="3"/>
      <c r="B198" s="3"/>
      <c r="C198" s="3"/>
      <c r="D198" s="3"/>
      <c r="E198" s="3"/>
      <c r="F198" s="3" t="s">
        <v>207</v>
      </c>
      <c r="G198" s="3"/>
      <c r="H198" s="3"/>
      <c r="I198" s="3"/>
      <c r="J198" s="10"/>
      <c r="K198" s="10"/>
      <c r="L198" s="10"/>
      <c r="M198" s="10"/>
      <c r="N198" s="10"/>
      <c r="O198" s="10"/>
      <c r="P198" s="10"/>
      <c r="Q198" s="10"/>
      <c r="R198" s="10"/>
      <c r="S198" s="10">
        <v>0</v>
      </c>
      <c r="T198" s="10">
        <f>ROUND(SUM(J198:S198),5)</f>
        <v>0</v>
      </c>
    </row>
    <row r="199" spans="1:20" x14ac:dyDescent="0.2">
      <c r="A199" s="3"/>
      <c r="B199" s="3"/>
      <c r="C199" s="3"/>
      <c r="D199" s="3"/>
      <c r="E199" s="3"/>
      <c r="F199" s="3" t="s">
        <v>208</v>
      </c>
      <c r="G199" s="3"/>
      <c r="H199" s="3"/>
      <c r="I199" s="3"/>
      <c r="J199" s="10"/>
      <c r="K199" s="10"/>
      <c r="L199" s="10"/>
      <c r="M199" s="10"/>
      <c r="N199" s="10"/>
      <c r="O199" s="10"/>
      <c r="P199" s="10"/>
      <c r="Q199" s="10"/>
      <c r="R199" s="10"/>
      <c r="S199" s="10">
        <v>0</v>
      </c>
      <c r="T199" s="10">
        <f>ROUND(SUM(J199:S199),5)</f>
        <v>0</v>
      </c>
    </row>
    <row r="200" spans="1:20" ht="13.5" thickBot="1" x14ac:dyDescent="0.25">
      <c r="A200" s="3"/>
      <c r="B200" s="3"/>
      <c r="C200" s="3"/>
      <c r="D200" s="3"/>
      <c r="E200" s="3"/>
      <c r="F200" s="3" t="s">
        <v>209</v>
      </c>
      <c r="G200" s="3"/>
      <c r="H200" s="3"/>
      <c r="I200" s="3"/>
      <c r="J200" s="11">
        <v>0</v>
      </c>
      <c r="K200" s="11">
        <v>0</v>
      </c>
      <c r="L200" s="11">
        <v>0</v>
      </c>
      <c r="M200" s="11">
        <v>2871.65</v>
      </c>
      <c r="N200" s="11">
        <v>139.19</v>
      </c>
      <c r="O200" s="11">
        <v>10.49</v>
      </c>
      <c r="P200" s="11">
        <v>0</v>
      </c>
      <c r="Q200" s="11">
        <v>0</v>
      </c>
      <c r="R200" s="11">
        <v>1080.95</v>
      </c>
      <c r="S200" s="11">
        <v>624.14</v>
      </c>
      <c r="T200" s="11">
        <f>ROUND(SUM(J200:S200),5)</f>
        <v>4726.42</v>
      </c>
    </row>
    <row r="201" spans="1:20" x14ac:dyDescent="0.2">
      <c r="A201" s="3"/>
      <c r="B201" s="3"/>
      <c r="C201" s="3"/>
      <c r="D201" s="3"/>
      <c r="E201" s="3" t="s">
        <v>210</v>
      </c>
      <c r="F201" s="3"/>
      <c r="G201" s="3"/>
      <c r="H201" s="3"/>
      <c r="I201" s="3"/>
      <c r="J201" s="10">
        <f>ROUND(SUM(J196:J200),5)</f>
        <v>0</v>
      </c>
      <c r="K201" s="10">
        <f>ROUND(SUM(K196:K200),5)</f>
        <v>0</v>
      </c>
      <c r="L201" s="10">
        <f>ROUND(SUM(L196:L200),5)</f>
        <v>0</v>
      </c>
      <c r="M201" s="10">
        <f>ROUND(SUM(M196:M200),5)</f>
        <v>2871.65</v>
      </c>
      <c r="N201" s="10">
        <f>ROUND(SUM(N196:N200),5)</f>
        <v>139.19</v>
      </c>
      <c r="O201" s="10">
        <f>ROUND(SUM(O196:O200),5)</f>
        <v>10.49</v>
      </c>
      <c r="P201" s="10">
        <f>ROUND(SUM(P196:P200),5)</f>
        <v>0</v>
      </c>
      <c r="Q201" s="10">
        <f>ROUND(SUM(Q196:Q200),5)</f>
        <v>0</v>
      </c>
      <c r="R201" s="10">
        <f>ROUND(SUM(R196:R200),5)</f>
        <v>1080.95</v>
      </c>
      <c r="S201" s="10">
        <f>ROUND(SUM(S196:S200),5)</f>
        <v>624.14</v>
      </c>
      <c r="T201" s="10">
        <f>ROUND(SUM(J201:S201),5)</f>
        <v>4726.42</v>
      </c>
    </row>
    <row r="202" spans="1:20" x14ac:dyDescent="0.2">
      <c r="A202" s="3"/>
      <c r="B202" s="3"/>
      <c r="C202" s="3"/>
      <c r="D202" s="3"/>
      <c r="E202" s="3" t="s">
        <v>211</v>
      </c>
      <c r="F202" s="3"/>
      <c r="G202" s="3"/>
      <c r="H202" s="3"/>
      <c r="I202" s="3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x14ac:dyDescent="0.2">
      <c r="A203" s="3"/>
      <c r="B203" s="3"/>
      <c r="C203" s="3"/>
      <c r="D203" s="3"/>
      <c r="E203" s="3"/>
      <c r="F203" s="3" t="s">
        <v>212</v>
      </c>
      <c r="G203" s="3"/>
      <c r="H203" s="3"/>
      <c r="I203" s="3"/>
      <c r="J203" s="10"/>
      <c r="K203" s="10"/>
      <c r="L203" s="10"/>
      <c r="M203" s="10"/>
      <c r="N203" s="10"/>
      <c r="O203" s="10"/>
      <c r="P203" s="10"/>
      <c r="Q203" s="10"/>
      <c r="R203" s="10"/>
      <c r="S203" s="10">
        <v>0</v>
      </c>
      <c r="T203" s="10">
        <f>ROUND(SUM(J203:S203),5)</f>
        <v>0</v>
      </c>
    </row>
    <row r="204" spans="1:20" x14ac:dyDescent="0.2">
      <c r="A204" s="3"/>
      <c r="B204" s="3"/>
      <c r="C204" s="3"/>
      <c r="D204" s="3"/>
      <c r="E204" s="3"/>
      <c r="F204" s="3" t="s">
        <v>213</v>
      </c>
      <c r="G204" s="3"/>
      <c r="H204" s="3"/>
      <c r="I204" s="3"/>
      <c r="J204" s="10"/>
      <c r="K204" s="10"/>
      <c r="L204" s="10"/>
      <c r="M204" s="10"/>
      <c r="N204" s="10"/>
      <c r="O204" s="10"/>
      <c r="P204" s="10"/>
      <c r="Q204" s="10"/>
      <c r="R204" s="10"/>
      <c r="S204" s="10">
        <v>0</v>
      </c>
      <c r="T204" s="10">
        <f>ROUND(SUM(J204:S204),5)</f>
        <v>0</v>
      </c>
    </row>
    <row r="205" spans="1:20" ht="13.5" thickBot="1" x14ac:dyDescent="0.25">
      <c r="A205" s="3"/>
      <c r="B205" s="3"/>
      <c r="C205" s="3"/>
      <c r="D205" s="3"/>
      <c r="E205" s="3"/>
      <c r="F205" s="3" t="s">
        <v>214</v>
      </c>
      <c r="G205" s="3"/>
      <c r="H205" s="3"/>
      <c r="I205" s="3"/>
      <c r="J205" s="11">
        <v>1529.24</v>
      </c>
      <c r="K205" s="11">
        <v>4753.17</v>
      </c>
      <c r="L205" s="11">
        <v>0</v>
      </c>
      <c r="M205" s="11">
        <v>0</v>
      </c>
      <c r="N205" s="11">
        <v>407.76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f>ROUND(SUM(J205:S205),5)</f>
        <v>6690.17</v>
      </c>
    </row>
    <row r="206" spans="1:20" x14ac:dyDescent="0.2">
      <c r="A206" s="3"/>
      <c r="B206" s="3"/>
      <c r="C206" s="3"/>
      <c r="D206" s="3"/>
      <c r="E206" s="3" t="s">
        <v>215</v>
      </c>
      <c r="F206" s="3"/>
      <c r="G206" s="3"/>
      <c r="H206" s="3"/>
      <c r="I206" s="3"/>
      <c r="J206" s="10">
        <f>ROUND(SUM(J202:J205),5)</f>
        <v>1529.24</v>
      </c>
      <c r="K206" s="10">
        <f>ROUND(SUM(K202:K205),5)</f>
        <v>4753.17</v>
      </c>
      <c r="L206" s="10">
        <f>ROUND(SUM(L202:L205),5)</f>
        <v>0</v>
      </c>
      <c r="M206" s="10">
        <f>ROUND(SUM(M202:M205),5)</f>
        <v>0</v>
      </c>
      <c r="N206" s="10">
        <f>ROUND(SUM(N202:N205),5)</f>
        <v>407.76</v>
      </c>
      <c r="O206" s="10">
        <f>ROUND(SUM(O202:O205),5)</f>
        <v>0</v>
      </c>
      <c r="P206" s="10">
        <f>ROUND(SUM(P202:P205),5)</f>
        <v>0</v>
      </c>
      <c r="Q206" s="10">
        <f>ROUND(SUM(Q202:Q205),5)</f>
        <v>0</v>
      </c>
      <c r="R206" s="10">
        <f>ROUND(SUM(R202:R205),5)</f>
        <v>0</v>
      </c>
      <c r="S206" s="10">
        <f>ROUND(SUM(S202:S205),5)</f>
        <v>0</v>
      </c>
      <c r="T206" s="10">
        <f>ROUND(SUM(J206:S206),5)</f>
        <v>6690.17</v>
      </c>
    </row>
    <row r="207" spans="1:20" x14ac:dyDescent="0.2">
      <c r="A207" s="3"/>
      <c r="B207" s="3"/>
      <c r="C207" s="3"/>
      <c r="D207" s="3"/>
      <c r="E207" s="3" t="s">
        <v>216</v>
      </c>
      <c r="F207" s="3"/>
      <c r="G207" s="3"/>
      <c r="H207" s="3"/>
      <c r="I207" s="3"/>
      <c r="J207" s="10"/>
      <c r="K207" s="10"/>
      <c r="L207" s="10"/>
      <c r="M207" s="10"/>
      <c r="N207" s="10"/>
      <c r="O207" s="10"/>
      <c r="P207" s="10">
        <v>0</v>
      </c>
      <c r="Q207" s="10">
        <v>0</v>
      </c>
      <c r="R207" s="10">
        <v>0</v>
      </c>
      <c r="S207" s="10">
        <v>-0.4</v>
      </c>
      <c r="T207" s="10">
        <f>ROUND(SUM(J207:S207),5)</f>
        <v>-0.4</v>
      </c>
    </row>
    <row r="208" spans="1:20" x14ac:dyDescent="0.2">
      <c r="A208" s="3"/>
      <c r="B208" s="3"/>
      <c r="C208" s="3"/>
      <c r="D208" s="3"/>
      <c r="E208" s="3" t="s">
        <v>217</v>
      </c>
      <c r="F208" s="3"/>
      <c r="G208" s="3"/>
      <c r="H208" s="3"/>
      <c r="I208" s="3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x14ac:dyDescent="0.2">
      <c r="A209" s="3"/>
      <c r="B209" s="3"/>
      <c r="C209" s="3"/>
      <c r="D209" s="3"/>
      <c r="E209" s="3"/>
      <c r="F209" s="3" t="s">
        <v>218</v>
      </c>
      <c r="G209" s="3"/>
      <c r="H209" s="3"/>
      <c r="I209" s="3"/>
      <c r="J209" s="10"/>
      <c r="K209" s="10"/>
      <c r="L209" s="10"/>
      <c r="M209" s="10"/>
      <c r="N209" s="10"/>
      <c r="O209" s="10"/>
      <c r="P209" s="10"/>
      <c r="Q209" s="10"/>
      <c r="R209" s="10"/>
      <c r="S209" s="10">
        <v>0</v>
      </c>
      <c r="T209" s="10">
        <f>ROUND(SUM(J209:S209),5)</f>
        <v>0</v>
      </c>
    </row>
    <row r="210" spans="1:20" x14ac:dyDescent="0.2">
      <c r="A210" s="3"/>
      <c r="B210" s="3"/>
      <c r="C210" s="3"/>
      <c r="D210" s="3"/>
      <c r="E210" s="3"/>
      <c r="F210" s="3" t="s">
        <v>219</v>
      </c>
      <c r="G210" s="3"/>
      <c r="H210" s="3"/>
      <c r="I210" s="3"/>
      <c r="J210" s="10"/>
      <c r="K210" s="10"/>
      <c r="L210" s="10"/>
      <c r="M210" s="10"/>
      <c r="N210" s="10"/>
      <c r="O210" s="10"/>
      <c r="P210" s="10"/>
      <c r="Q210" s="10"/>
      <c r="R210" s="10"/>
      <c r="S210" s="10">
        <v>0</v>
      </c>
      <c r="T210" s="10">
        <f>ROUND(SUM(J210:S210),5)</f>
        <v>0</v>
      </c>
    </row>
    <row r="211" spans="1:20" ht="13.5" thickBot="1" x14ac:dyDescent="0.25">
      <c r="A211" s="3"/>
      <c r="B211" s="3"/>
      <c r="C211" s="3"/>
      <c r="D211" s="3"/>
      <c r="E211" s="3"/>
      <c r="F211" s="3" t="s">
        <v>220</v>
      </c>
      <c r="G211" s="3"/>
      <c r="H211" s="3"/>
      <c r="I211" s="3"/>
      <c r="J211" s="10"/>
      <c r="K211" s="10"/>
      <c r="L211" s="10"/>
      <c r="M211" s="10"/>
      <c r="N211" s="10"/>
      <c r="O211" s="10"/>
      <c r="P211" s="10"/>
      <c r="Q211" s="10"/>
      <c r="R211" s="10"/>
      <c r="S211" s="11">
        <v>0</v>
      </c>
      <c r="T211" s="11">
        <f>ROUND(SUM(J211:S211),5)</f>
        <v>0</v>
      </c>
    </row>
    <row r="212" spans="1:20" x14ac:dyDescent="0.2">
      <c r="A212" s="3"/>
      <c r="B212" s="3"/>
      <c r="C212" s="3"/>
      <c r="D212" s="3"/>
      <c r="E212" s="3" t="s">
        <v>221</v>
      </c>
      <c r="F212" s="3"/>
      <c r="G212" s="3"/>
      <c r="H212" s="3"/>
      <c r="I212" s="3"/>
      <c r="J212" s="10"/>
      <c r="K212" s="10"/>
      <c r="L212" s="10"/>
      <c r="M212" s="10"/>
      <c r="N212" s="10"/>
      <c r="O212" s="10"/>
      <c r="P212" s="10"/>
      <c r="Q212" s="10"/>
      <c r="R212" s="10"/>
      <c r="S212" s="10">
        <f>ROUND(SUM(S208:S211),5)</f>
        <v>0</v>
      </c>
      <c r="T212" s="10">
        <f>ROUND(SUM(J212:S212),5)</f>
        <v>0</v>
      </c>
    </row>
    <row r="213" spans="1:20" ht="13.5" thickBot="1" x14ac:dyDescent="0.25">
      <c r="A213" s="3"/>
      <c r="B213" s="3"/>
      <c r="C213" s="3"/>
      <c r="D213" s="3"/>
      <c r="E213" s="3" t="s">
        <v>222</v>
      </c>
      <c r="F213" s="3"/>
      <c r="G213" s="3"/>
      <c r="H213" s="3"/>
      <c r="I213" s="3"/>
      <c r="J213" s="12">
        <v>-500</v>
      </c>
      <c r="K213" s="12">
        <v>23.32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f>ROUND(SUM(J213:S213),5)</f>
        <v>-476.68</v>
      </c>
    </row>
    <row r="214" spans="1:20" ht="13.5" thickBot="1" x14ac:dyDescent="0.25">
      <c r="A214" s="3"/>
      <c r="B214" s="3"/>
      <c r="C214" s="3"/>
      <c r="D214" s="3" t="s">
        <v>223</v>
      </c>
      <c r="E214" s="3"/>
      <c r="F214" s="3"/>
      <c r="G214" s="3"/>
      <c r="H214" s="3"/>
      <c r="I214" s="3"/>
      <c r="J214" s="13">
        <f>ROUND(J84+SUM(J88:J90)+SUM(J94:J98)+J102+J115+J128+J138+J155+J176+SUM(J194:J195)+J201+SUM(J206:J207)+SUM(J212:J213),5)</f>
        <v>65050.55</v>
      </c>
      <c r="K214" s="13">
        <f>ROUND(K84+SUM(K88:K90)+SUM(K94:K98)+K102+K115+K128+K138+K155+K176+SUM(K194:K195)+K201+SUM(K206:K207)+SUM(K212:K213),5)</f>
        <v>157738.59</v>
      </c>
      <c r="L214" s="13">
        <f>ROUND(L84+SUM(L88:L90)+SUM(L94:L98)+L102+L115+L128+L138+L155+L176+SUM(L194:L195)+L201+SUM(L206:L207)+SUM(L212:L213),5)</f>
        <v>87194.19</v>
      </c>
      <c r="M214" s="13">
        <f>ROUND(M84+SUM(M88:M90)+SUM(M94:M98)+M102+M115+M128+M138+M155+M176+SUM(M194:M195)+M201+SUM(M206:M207)+SUM(M212:M213),5)</f>
        <v>92828.03</v>
      </c>
      <c r="N214" s="13">
        <f>ROUND(N84+SUM(N88:N90)+SUM(N94:N98)+N102+N115+N128+N138+N155+N176+SUM(N194:N195)+N201+SUM(N206:N207)+SUM(N212:N213),5)</f>
        <v>91735.31</v>
      </c>
      <c r="O214" s="13">
        <f>ROUND(O84+SUM(O88:O90)+SUM(O94:O98)+O102+O115+O128+O138+O155+O176+SUM(O194:O195)+O201+SUM(O206:O207)+SUM(O212:O213),5)</f>
        <v>69332.13</v>
      </c>
      <c r="P214" s="13">
        <f>ROUND(P84+SUM(P88:P90)+SUM(P94:P98)+P102+P115+P128+P138+P155+P176+SUM(P194:P195)+P201+SUM(P206:P207)+SUM(P212:P213),5)</f>
        <v>77624.84</v>
      </c>
      <c r="Q214" s="13">
        <f>ROUND(Q84+SUM(Q88:Q90)+SUM(Q94:Q98)+Q102+Q115+Q128+Q138+Q155+Q176+SUM(Q194:Q195)+Q201+SUM(Q206:Q207)+SUM(Q212:Q213),5)</f>
        <v>111971.34</v>
      </c>
      <c r="R214" s="13">
        <f>ROUND(R84+SUM(R88:R90)+SUM(R94:R98)+R102+R115+R128+R138+R155+R176+SUM(R194:R195)+R201+SUM(R206:R207)+SUM(R212:R213),5)</f>
        <v>122026.92</v>
      </c>
      <c r="S214" s="13">
        <f>ROUND(S84+SUM(S88:S90)+SUM(S94:S98)+S102+S115+S128+S138+S155+S176+SUM(S194:S195)+S201+SUM(S206:S207)+SUM(S212:S213),5)</f>
        <v>69461</v>
      </c>
      <c r="T214" s="13">
        <f>ROUND(SUM(J214:S214),5)</f>
        <v>944962.9</v>
      </c>
    </row>
    <row r="215" spans="1:20" x14ac:dyDescent="0.2">
      <c r="A215" s="3"/>
      <c r="B215" s="3" t="s">
        <v>224</v>
      </c>
      <c r="C215" s="3"/>
      <c r="D215" s="3"/>
      <c r="E215" s="3"/>
      <c r="F215" s="3"/>
      <c r="G215" s="3"/>
      <c r="H215" s="3"/>
      <c r="I215" s="3"/>
      <c r="J215" s="10">
        <f>ROUND(J3+J83-J214,5)</f>
        <v>-7657.31</v>
      </c>
      <c r="K215" s="10">
        <f>ROUND(K3+K83-K214,5)</f>
        <v>-17301.009999999998</v>
      </c>
      <c r="L215" s="10">
        <f>ROUND(L3+L83-L214,5)</f>
        <v>-26398.65</v>
      </c>
      <c r="M215" s="10">
        <f>ROUND(M3+M83-M214,5)</f>
        <v>-29100.7</v>
      </c>
      <c r="N215" s="10">
        <f>ROUND(N3+N83-N214,5)</f>
        <v>-32207.38</v>
      </c>
      <c r="O215" s="10">
        <f>ROUND(O3+O83-O214,5)</f>
        <v>7128.57</v>
      </c>
      <c r="P215" s="10">
        <f>ROUND(P3+P83-P214,5)</f>
        <v>12279.86</v>
      </c>
      <c r="Q215" s="10">
        <f>ROUND(Q3+Q83-Q214,5)</f>
        <v>-38899.1</v>
      </c>
      <c r="R215" s="10">
        <f>ROUND(R3+R83-R214,5)</f>
        <v>-27384.76</v>
      </c>
      <c r="S215" s="10">
        <f>ROUND(S3+S83-S214,5)</f>
        <v>-9265.01</v>
      </c>
      <c r="T215" s="10">
        <f>ROUND(SUM(J215:S215),5)</f>
        <v>-168805.49</v>
      </c>
    </row>
    <row r="216" spans="1:20" x14ac:dyDescent="0.2">
      <c r="A216" s="3"/>
      <c r="B216" s="3" t="s">
        <v>225</v>
      </c>
      <c r="C216" s="3"/>
      <c r="D216" s="3"/>
      <c r="E216" s="3"/>
      <c r="F216" s="3"/>
      <c r="G216" s="3"/>
      <c r="H216" s="3"/>
      <c r="I216" s="3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x14ac:dyDescent="0.2">
      <c r="A217" s="3"/>
      <c r="B217" s="3"/>
      <c r="C217" s="3" t="s">
        <v>226</v>
      </c>
      <c r="D217" s="3"/>
      <c r="E217" s="3"/>
      <c r="F217" s="3"/>
      <c r="G217" s="3"/>
      <c r="H217" s="3"/>
      <c r="I217" s="3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x14ac:dyDescent="0.2">
      <c r="A218" s="3"/>
      <c r="B218" s="3"/>
      <c r="C218" s="3"/>
      <c r="D218" s="3" t="s">
        <v>227</v>
      </c>
      <c r="E218" s="3"/>
      <c r="F218" s="3"/>
      <c r="G218" s="3"/>
      <c r="H218" s="3"/>
      <c r="I218" s="3"/>
      <c r="J218" s="10"/>
      <c r="K218" s="10"/>
      <c r="L218" s="10"/>
      <c r="M218" s="10"/>
      <c r="N218" s="10"/>
      <c r="O218" s="10"/>
      <c r="P218" s="10"/>
      <c r="Q218" s="10"/>
      <c r="R218" s="10"/>
      <c r="S218" s="10">
        <v>0</v>
      </c>
      <c r="T218" s="10">
        <f>ROUND(SUM(J218:S218),5)</f>
        <v>0</v>
      </c>
    </row>
    <row r="219" spans="1:20" x14ac:dyDescent="0.2">
      <c r="A219" s="3"/>
      <c r="B219" s="3"/>
      <c r="C219" s="3"/>
      <c r="D219" s="3" t="s">
        <v>228</v>
      </c>
      <c r="E219" s="3"/>
      <c r="F219" s="3"/>
      <c r="G219" s="3"/>
      <c r="H219" s="3"/>
      <c r="I219" s="3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x14ac:dyDescent="0.2">
      <c r="A220" s="3"/>
      <c r="B220" s="3"/>
      <c r="C220" s="3"/>
      <c r="D220" s="3"/>
      <c r="E220" s="3" t="s">
        <v>229</v>
      </c>
      <c r="F220" s="3"/>
      <c r="G220" s="3"/>
      <c r="H220" s="3"/>
      <c r="I220" s="3"/>
      <c r="J220" s="10"/>
      <c r="K220" s="10"/>
      <c r="L220" s="10"/>
      <c r="M220" s="10"/>
      <c r="N220" s="10"/>
      <c r="O220" s="10"/>
      <c r="P220" s="10"/>
      <c r="Q220" s="10"/>
      <c r="R220" s="10"/>
      <c r="S220" s="10">
        <v>0</v>
      </c>
      <c r="T220" s="10">
        <f>ROUND(SUM(J220:S220),5)</f>
        <v>0</v>
      </c>
    </row>
    <row r="221" spans="1:20" x14ac:dyDescent="0.2">
      <c r="A221" s="3"/>
      <c r="B221" s="3"/>
      <c r="C221" s="3"/>
      <c r="D221" s="3"/>
      <c r="E221" s="3" t="s">
        <v>230</v>
      </c>
      <c r="F221" s="3"/>
      <c r="G221" s="3"/>
      <c r="H221" s="3"/>
      <c r="I221" s="3"/>
      <c r="J221" s="10"/>
      <c r="K221" s="10"/>
      <c r="L221" s="10"/>
      <c r="M221" s="10"/>
      <c r="N221" s="10"/>
      <c r="O221" s="10"/>
      <c r="P221" s="10"/>
      <c r="Q221" s="10"/>
      <c r="R221" s="10"/>
      <c r="S221" s="10">
        <v>0</v>
      </c>
      <c r="T221" s="10">
        <f>ROUND(SUM(J221:S221),5)</f>
        <v>0</v>
      </c>
    </row>
    <row r="222" spans="1:20" ht="13.5" thickBot="1" x14ac:dyDescent="0.25">
      <c r="A222" s="3"/>
      <c r="B222" s="3"/>
      <c r="C222" s="3"/>
      <c r="D222" s="3"/>
      <c r="E222" s="3" t="s">
        <v>231</v>
      </c>
      <c r="F222" s="3"/>
      <c r="G222" s="3"/>
      <c r="H222" s="3"/>
      <c r="I222" s="3"/>
      <c r="J222" s="10"/>
      <c r="K222" s="10"/>
      <c r="L222" s="10"/>
      <c r="M222" s="10"/>
      <c r="N222" s="10"/>
      <c r="O222" s="10"/>
      <c r="P222" s="10"/>
      <c r="Q222" s="10"/>
      <c r="R222" s="10"/>
      <c r="S222" s="12">
        <v>0</v>
      </c>
      <c r="T222" s="12">
        <f>ROUND(SUM(J222:S222),5)</f>
        <v>0</v>
      </c>
    </row>
    <row r="223" spans="1:20" ht="13.5" thickBot="1" x14ac:dyDescent="0.25">
      <c r="A223" s="3"/>
      <c r="B223" s="3"/>
      <c r="C223" s="3"/>
      <c r="D223" s="3" t="s">
        <v>232</v>
      </c>
      <c r="E223" s="3"/>
      <c r="F223" s="3"/>
      <c r="G223" s="3"/>
      <c r="H223" s="3"/>
      <c r="I223" s="3"/>
      <c r="J223" s="10"/>
      <c r="K223" s="10"/>
      <c r="L223" s="10"/>
      <c r="M223" s="10"/>
      <c r="N223" s="10"/>
      <c r="O223" s="10"/>
      <c r="P223" s="10"/>
      <c r="Q223" s="10"/>
      <c r="R223" s="10"/>
      <c r="S223" s="13">
        <f>ROUND(SUM(S219:S222),5)</f>
        <v>0</v>
      </c>
      <c r="T223" s="13">
        <f>ROUND(SUM(J223:S223),5)</f>
        <v>0</v>
      </c>
    </row>
    <row r="224" spans="1:20" x14ac:dyDescent="0.2">
      <c r="A224" s="3"/>
      <c r="B224" s="3"/>
      <c r="C224" s="3" t="s">
        <v>233</v>
      </c>
      <c r="D224" s="3"/>
      <c r="E224" s="3"/>
      <c r="F224" s="3"/>
      <c r="G224" s="3"/>
      <c r="H224" s="3"/>
      <c r="I224" s="3"/>
      <c r="J224" s="10"/>
      <c r="K224" s="10"/>
      <c r="L224" s="10"/>
      <c r="M224" s="10"/>
      <c r="N224" s="10"/>
      <c r="O224" s="10"/>
      <c r="P224" s="10"/>
      <c r="Q224" s="10"/>
      <c r="R224" s="10"/>
      <c r="S224" s="10">
        <f>ROUND(SUM(S217:S218)+S223,5)</f>
        <v>0</v>
      </c>
      <c r="T224" s="10">
        <f>ROUND(SUM(J224:S224),5)</f>
        <v>0</v>
      </c>
    </row>
    <row r="225" spans="1:20" x14ac:dyDescent="0.2">
      <c r="A225" s="3"/>
      <c r="B225" s="3"/>
      <c r="C225" s="3" t="s">
        <v>234</v>
      </c>
      <c r="D225" s="3"/>
      <c r="E225" s="3"/>
      <c r="F225" s="3"/>
      <c r="G225" s="3"/>
      <c r="H225" s="3"/>
      <c r="I225" s="3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3.5" thickBot="1" x14ac:dyDescent="0.25">
      <c r="A226" s="3"/>
      <c r="B226" s="3"/>
      <c r="C226" s="3"/>
      <c r="D226" s="3" t="s">
        <v>235</v>
      </c>
      <c r="E226" s="3"/>
      <c r="F226" s="3"/>
      <c r="G226" s="3"/>
      <c r="H226" s="3"/>
      <c r="I226" s="3"/>
      <c r="J226" s="10"/>
      <c r="K226" s="10"/>
      <c r="L226" s="10"/>
      <c r="M226" s="10"/>
      <c r="N226" s="10"/>
      <c r="O226" s="10"/>
      <c r="P226" s="10"/>
      <c r="Q226" s="10"/>
      <c r="R226" s="10"/>
      <c r="S226" s="12">
        <v>0</v>
      </c>
      <c r="T226" s="12">
        <f>ROUND(SUM(J226:S226),5)</f>
        <v>0</v>
      </c>
    </row>
    <row r="227" spans="1:20" ht="13.5" thickBot="1" x14ac:dyDescent="0.25">
      <c r="A227" s="3"/>
      <c r="B227" s="3"/>
      <c r="C227" s="3" t="s">
        <v>236</v>
      </c>
      <c r="D227" s="3"/>
      <c r="E227" s="3"/>
      <c r="F227" s="3"/>
      <c r="G227" s="3"/>
      <c r="H227" s="3"/>
      <c r="I227" s="3"/>
      <c r="J227" s="10"/>
      <c r="K227" s="10"/>
      <c r="L227" s="10"/>
      <c r="M227" s="10"/>
      <c r="N227" s="10"/>
      <c r="O227" s="10"/>
      <c r="P227" s="10"/>
      <c r="Q227" s="10"/>
      <c r="R227" s="10"/>
      <c r="S227" s="14">
        <f>ROUND(SUM(S225:S226),5)</f>
        <v>0</v>
      </c>
      <c r="T227" s="14">
        <f>ROUND(SUM(J227:S227),5)</f>
        <v>0</v>
      </c>
    </row>
    <row r="228" spans="1:20" ht="13.5" thickBot="1" x14ac:dyDescent="0.25">
      <c r="A228" s="3"/>
      <c r="B228" s="3" t="s">
        <v>237</v>
      </c>
      <c r="C228" s="3"/>
      <c r="D228" s="3"/>
      <c r="E228" s="3"/>
      <c r="F228" s="3"/>
      <c r="G228" s="3"/>
      <c r="H228" s="3"/>
      <c r="I228" s="3"/>
      <c r="J228" s="12"/>
      <c r="K228" s="12"/>
      <c r="L228" s="12"/>
      <c r="M228" s="12"/>
      <c r="N228" s="12"/>
      <c r="O228" s="12"/>
      <c r="P228" s="12"/>
      <c r="Q228" s="12"/>
      <c r="R228" s="12"/>
      <c r="S228" s="14">
        <f>ROUND(S216+S224-S227,5)</f>
        <v>0</v>
      </c>
      <c r="T228" s="14">
        <f>ROUND(SUM(J228:S228),5)</f>
        <v>0</v>
      </c>
    </row>
    <row r="229" spans="1:20" s="16" customFormat="1" ht="13.5" thickBot="1" x14ac:dyDescent="0.25">
      <c r="A229" s="3" t="s">
        <v>238</v>
      </c>
      <c r="B229" s="3"/>
      <c r="C229" s="3"/>
      <c r="D229" s="3"/>
      <c r="E229" s="3"/>
      <c r="F229" s="3"/>
      <c r="G229" s="3"/>
      <c r="H229" s="3"/>
      <c r="I229" s="3"/>
      <c r="J229" s="15">
        <f>ROUND(J215+J228,5)</f>
        <v>-7657.31</v>
      </c>
      <c r="K229" s="15">
        <f>ROUND(K215+K228,5)</f>
        <v>-17301.009999999998</v>
      </c>
      <c r="L229" s="15">
        <f>ROUND(L215+L228,5)</f>
        <v>-26398.65</v>
      </c>
      <c r="M229" s="15">
        <f>ROUND(M215+M228,5)</f>
        <v>-29100.7</v>
      </c>
      <c r="N229" s="15">
        <f>ROUND(N215+N228,5)</f>
        <v>-32207.38</v>
      </c>
      <c r="O229" s="15">
        <f>ROUND(O215+O228,5)</f>
        <v>7128.57</v>
      </c>
      <c r="P229" s="15">
        <f>ROUND(P215+P228,5)</f>
        <v>12279.86</v>
      </c>
      <c r="Q229" s="15">
        <f>ROUND(Q215+Q228,5)</f>
        <v>-38899.1</v>
      </c>
      <c r="R229" s="15">
        <f>ROUND(R215+R228,5)</f>
        <v>-27384.76</v>
      </c>
      <c r="S229" s="15">
        <f>ROUND(S215+S228,5)</f>
        <v>-9265.01</v>
      </c>
      <c r="T229" s="15">
        <f>ROUND(SUM(J229:S229),5)</f>
        <v>-168805.49</v>
      </c>
    </row>
    <row r="230" spans="1:20" ht="13.5" thickTop="1" x14ac:dyDescent="0.2"/>
  </sheetData>
  <pageMargins left="0.7" right="0.7" top="0.75" bottom="0.75" header="0.1" footer="0.3"/>
  <pageSetup orientation="portrait" r:id="rId1"/>
  <headerFooter>
    <oddHeader>&amp;L&amp;"Arial,Bold"&amp;8 8:32 AM
&amp;"Arial,Bold"&amp;8 04/25/25
&amp;"Arial,Bold"&amp;8 Cash Basis&amp;C&amp;"Arial,Bold"&amp;12 Providence Christian Academy
&amp;"Arial,Bold"&amp;14 Profit &amp;&amp; Loss Budget Overview
&amp;"Arial,Bold"&amp;10 July 1, 2024 through April 24,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57150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Department</dc:creator>
  <cp:lastModifiedBy>Finance Department</cp:lastModifiedBy>
  <dcterms:created xsi:type="dcterms:W3CDTF">2025-04-25T12:32:13Z</dcterms:created>
  <dcterms:modified xsi:type="dcterms:W3CDTF">2025-04-25T12:34:10Z</dcterms:modified>
</cp:coreProperties>
</file>